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496" windowHeight="11016" firstSheet="2" activeTab="6"/>
  </bookViews>
  <sheets>
    <sheet name="เภสัชกร" sheetId="1" r:id="rId1"/>
    <sheet name="พยาบาลวิชาชีพ" sheetId="2" r:id="rId2"/>
    <sheet name="นักกายภาพบำบัด" sheetId="3" r:id="rId3"/>
    <sheet name="นักรังสีการแพทย์" sheetId="4" r:id="rId4"/>
    <sheet name="จพ.ทันตสาธารณสุข" sheetId="5" r:id="rId5"/>
    <sheet name="จพ.เภสัชกรรม" sheetId="6" r:id="rId6"/>
    <sheet name="จพ.วิทยาศาสตร์การแพทย์" sheetId="7" r:id="rId7"/>
    <sheet name="จพ.เวชสถิติ" sheetId="8" r:id="rId8"/>
  </sheets>
  <definedNames>
    <definedName name="_xlnm.Print_Area" localSheetId="4">จพ.ทันตสาธารณสุข!$A$1:$X$13</definedName>
    <definedName name="_xlnm.Print_Area" localSheetId="5">จพ.เภสัชกรรม!$A$1:$Y$13</definedName>
    <definedName name="_xlnm.Print_Area" localSheetId="6">จพ.วิทยาศาสตร์การแพทย์!$A$1:$Y$13</definedName>
    <definedName name="_xlnm.Print_Area" localSheetId="7">จพ.เวชสถิติ!$A$1:$Y$13</definedName>
    <definedName name="_xlnm.Print_Area" localSheetId="2">นักกายภาพบำบัด!$A$1:$X$13</definedName>
    <definedName name="_xlnm.Print_Area" localSheetId="3">นักรังสีการแพทย์!$A$1:$X$13</definedName>
    <definedName name="_xlnm.Print_Area" localSheetId="1">พยาบาลวิชาชีพ!$A$1:$X$13</definedName>
    <definedName name="_xlnm.Print_Area" localSheetId="0">เภสัชกร!$A$1:$X$13</definedName>
  </definedNames>
  <calcPr calcId="145621"/>
</workbook>
</file>

<file path=xl/calcChain.xml><?xml version="1.0" encoding="utf-8"?>
<calcChain xmlns="http://schemas.openxmlformats.org/spreadsheetml/2006/main">
  <c r="H10" i="7" l="1"/>
  <c r="D10" i="8"/>
  <c r="G10" i="8"/>
  <c r="H10" i="8" s="1"/>
  <c r="J10" i="8"/>
  <c r="D10" i="7"/>
  <c r="G10" i="7"/>
  <c r="J10" i="7"/>
  <c r="H10" i="5"/>
  <c r="J10" i="4"/>
  <c r="G10" i="4"/>
  <c r="H10" i="4" s="1"/>
  <c r="G10" i="6"/>
  <c r="H10" i="6" s="1"/>
  <c r="J10" i="6"/>
  <c r="D10" i="5"/>
  <c r="D10" i="6"/>
  <c r="G10" i="5"/>
  <c r="J10" i="5"/>
  <c r="D10" i="4" l="1"/>
  <c r="D10" i="3"/>
  <c r="J10" i="3" l="1"/>
  <c r="G10" i="3"/>
  <c r="H10" i="3" s="1"/>
  <c r="E10" i="2" l="1"/>
  <c r="G10" i="2" s="1"/>
  <c r="H10" i="2" s="1"/>
  <c r="D10" i="2"/>
  <c r="J10" i="2" l="1"/>
  <c r="J10" i="1"/>
  <c r="D10" i="1"/>
  <c r="G10" i="1" s="1"/>
  <c r="H10" i="1" s="1"/>
  <c r="V29" i="8" l="1"/>
  <c r="W29" i="8" s="1"/>
  <c r="F29" i="8"/>
  <c r="X29" i="8" s="1"/>
  <c r="V28" i="8"/>
  <c r="W28" i="8" s="1"/>
  <c r="F28" i="8"/>
  <c r="X28" i="8" s="1"/>
  <c r="V27" i="8"/>
  <c r="W27" i="8" s="1"/>
  <c r="F27" i="8"/>
  <c r="X27" i="8" s="1"/>
  <c r="U26" i="8"/>
  <c r="T26" i="8"/>
  <c r="S26" i="8"/>
  <c r="R26" i="8"/>
  <c r="Q26" i="8"/>
  <c r="P26" i="8"/>
  <c r="O26" i="8"/>
  <c r="N26" i="8"/>
  <c r="V26" i="8" s="1"/>
  <c r="W26" i="8" s="1"/>
  <c r="M26" i="8"/>
  <c r="L26" i="8"/>
  <c r="E26" i="8"/>
  <c r="B26" i="8"/>
  <c r="C26" i="8" s="1"/>
  <c r="V25" i="8"/>
  <c r="W25" i="8" s="1"/>
  <c r="F25" i="8"/>
  <c r="X25" i="8" s="1"/>
  <c r="W24" i="8"/>
  <c r="V24" i="8"/>
  <c r="F24" i="8"/>
  <c r="X24" i="8" s="1"/>
  <c r="V23" i="8"/>
  <c r="W23" i="8" s="1"/>
  <c r="F23" i="8"/>
  <c r="X23" i="8" s="1"/>
  <c r="U22" i="8"/>
  <c r="T22" i="8"/>
  <c r="S22" i="8"/>
  <c r="R22" i="8"/>
  <c r="Q22" i="8"/>
  <c r="P22" i="8"/>
  <c r="O22" i="8"/>
  <c r="O6" i="8" s="1"/>
  <c r="N22" i="8"/>
  <c r="M22" i="8"/>
  <c r="L22" i="8"/>
  <c r="E22" i="8"/>
  <c r="J22" i="8" s="1"/>
  <c r="B22" i="8"/>
  <c r="C22" i="8" s="1"/>
  <c r="V21" i="8"/>
  <c r="W21" i="8" s="1"/>
  <c r="F21" i="8"/>
  <c r="X21" i="8" s="1"/>
  <c r="V20" i="8"/>
  <c r="W20" i="8" s="1"/>
  <c r="F20" i="8"/>
  <c r="X20" i="8" s="1"/>
  <c r="W19" i="8"/>
  <c r="V19" i="8"/>
  <c r="F19" i="8"/>
  <c r="X19" i="8" s="1"/>
  <c r="U18" i="8"/>
  <c r="T18" i="8"/>
  <c r="S18" i="8"/>
  <c r="R18" i="8"/>
  <c r="Q18" i="8"/>
  <c r="P18" i="8"/>
  <c r="O18" i="8"/>
  <c r="N18" i="8"/>
  <c r="M18" i="8"/>
  <c r="L18" i="8"/>
  <c r="E18" i="8"/>
  <c r="J18" i="8" s="1"/>
  <c r="B18" i="8"/>
  <c r="C18" i="8" s="1"/>
  <c r="V17" i="8"/>
  <c r="W17" i="8" s="1"/>
  <c r="F17" i="8"/>
  <c r="X17" i="8" s="1"/>
  <c r="V16" i="8"/>
  <c r="W16" i="8" s="1"/>
  <c r="F16" i="8"/>
  <c r="X16" i="8" s="1"/>
  <c r="V15" i="8"/>
  <c r="W15" i="8" s="1"/>
  <c r="F15" i="8"/>
  <c r="X15" i="8" s="1"/>
  <c r="U14" i="8"/>
  <c r="T14" i="8"/>
  <c r="S14" i="8"/>
  <c r="R14" i="8"/>
  <c r="Q14" i="8"/>
  <c r="P14" i="8"/>
  <c r="O14" i="8"/>
  <c r="N14" i="8"/>
  <c r="M14" i="8"/>
  <c r="M6" i="8" s="1"/>
  <c r="L14" i="8"/>
  <c r="E14" i="8"/>
  <c r="J14" i="8" s="1"/>
  <c r="D14" i="8"/>
  <c r="B14" i="8"/>
  <c r="C14" i="8" s="1"/>
  <c r="V13" i="8"/>
  <c r="W13" i="8" s="1"/>
  <c r="F13" i="8"/>
  <c r="X13" i="8" s="1"/>
  <c r="W12" i="8"/>
  <c r="V12" i="8"/>
  <c r="F12" i="8"/>
  <c r="X12" i="8" s="1"/>
  <c r="V11" i="8"/>
  <c r="W11" i="8" s="1"/>
  <c r="F11" i="8"/>
  <c r="X11" i="8" s="1"/>
  <c r="V10" i="8"/>
  <c r="W10" i="8" s="1"/>
  <c r="F10" i="8"/>
  <c r="X10" i="8" s="1"/>
  <c r="W9" i="8"/>
  <c r="V9" i="8"/>
  <c r="F9" i="8"/>
  <c r="X9" i="8" s="1"/>
  <c r="V8" i="8"/>
  <c r="W8" i="8" s="1"/>
  <c r="F8" i="8"/>
  <c r="X8" i="8" s="1"/>
  <c r="U7" i="8"/>
  <c r="T7" i="8"/>
  <c r="S7" i="8"/>
  <c r="S6" i="8" s="1"/>
  <c r="L7" i="8"/>
  <c r="E7" i="8"/>
  <c r="J7" i="8" s="1"/>
  <c r="D7" i="8"/>
  <c r="C7" i="8"/>
  <c r="B7" i="8"/>
  <c r="Z6" i="8"/>
  <c r="Q6" i="8"/>
  <c r="I6" i="8"/>
  <c r="E6" i="8"/>
  <c r="V29" i="7"/>
  <c r="W29" i="7" s="1"/>
  <c r="F29" i="7"/>
  <c r="X29" i="7" s="1"/>
  <c r="V28" i="7"/>
  <c r="W28" i="7" s="1"/>
  <c r="F28" i="7"/>
  <c r="X28" i="7" s="1"/>
  <c r="V27" i="7"/>
  <c r="W27" i="7" s="1"/>
  <c r="F27" i="7"/>
  <c r="X27" i="7" s="1"/>
  <c r="U26" i="7"/>
  <c r="T26" i="7"/>
  <c r="S26" i="7"/>
  <c r="R26" i="7"/>
  <c r="Q26" i="7"/>
  <c r="P26" i="7"/>
  <c r="O26" i="7"/>
  <c r="N26" i="7"/>
  <c r="M26" i="7"/>
  <c r="L26" i="7"/>
  <c r="E26" i="7"/>
  <c r="B26" i="7"/>
  <c r="C26" i="7" s="1"/>
  <c r="X25" i="7"/>
  <c r="W25" i="7"/>
  <c r="V25" i="7"/>
  <c r="F25" i="7"/>
  <c r="X24" i="7"/>
  <c r="W24" i="7"/>
  <c r="V24" i="7"/>
  <c r="F24" i="7"/>
  <c r="X23" i="7"/>
  <c r="W23" i="7"/>
  <c r="V23" i="7"/>
  <c r="F23" i="7"/>
  <c r="U22" i="7"/>
  <c r="T22" i="7"/>
  <c r="S22" i="7"/>
  <c r="R22" i="7"/>
  <c r="Q22" i="7"/>
  <c r="P22" i="7"/>
  <c r="O22" i="7"/>
  <c r="N22" i="7"/>
  <c r="M22" i="7"/>
  <c r="L22" i="7"/>
  <c r="V22" i="7" s="1"/>
  <c r="W22" i="7" s="1"/>
  <c r="E22" i="7"/>
  <c r="J22" i="7" s="1"/>
  <c r="B22" i="7"/>
  <c r="C22" i="7" s="1"/>
  <c r="V21" i="7"/>
  <c r="W21" i="7" s="1"/>
  <c r="F21" i="7"/>
  <c r="X21" i="7" s="1"/>
  <c r="V20" i="7"/>
  <c r="W20" i="7" s="1"/>
  <c r="F20" i="7"/>
  <c r="X20" i="7" s="1"/>
  <c r="V19" i="7"/>
  <c r="W19" i="7" s="1"/>
  <c r="F19" i="7"/>
  <c r="X19" i="7" s="1"/>
  <c r="U18" i="7"/>
  <c r="T18" i="7"/>
  <c r="S18" i="7"/>
  <c r="R18" i="7"/>
  <c r="Q18" i="7"/>
  <c r="P18" i="7"/>
  <c r="O18" i="7"/>
  <c r="N18" i="7"/>
  <c r="M18" i="7"/>
  <c r="L18" i="7"/>
  <c r="E18" i="7"/>
  <c r="J18" i="7" s="1"/>
  <c r="B18" i="7"/>
  <c r="C18" i="7" s="1"/>
  <c r="V17" i="7"/>
  <c r="W17" i="7" s="1"/>
  <c r="F17" i="7"/>
  <c r="X17" i="7" s="1"/>
  <c r="V16" i="7"/>
  <c r="W16" i="7" s="1"/>
  <c r="F16" i="7"/>
  <c r="X16" i="7" s="1"/>
  <c r="V15" i="7"/>
  <c r="W15" i="7" s="1"/>
  <c r="F15" i="7"/>
  <c r="X15" i="7" s="1"/>
  <c r="U14" i="7"/>
  <c r="T14" i="7"/>
  <c r="S14" i="7"/>
  <c r="R14" i="7"/>
  <c r="Q14" i="7"/>
  <c r="P14" i="7"/>
  <c r="O14" i="7"/>
  <c r="N14" i="7"/>
  <c r="M14" i="7"/>
  <c r="L14" i="7"/>
  <c r="E14" i="7"/>
  <c r="J14" i="7" s="1"/>
  <c r="D14" i="7"/>
  <c r="B14" i="7"/>
  <c r="C14" i="7" s="1"/>
  <c r="V13" i="7"/>
  <c r="W13" i="7" s="1"/>
  <c r="F13" i="7"/>
  <c r="X13" i="7" s="1"/>
  <c r="V12" i="7"/>
  <c r="W12" i="7" s="1"/>
  <c r="F12" i="7"/>
  <c r="X12" i="7" s="1"/>
  <c r="V11" i="7"/>
  <c r="W11" i="7" s="1"/>
  <c r="F11" i="7"/>
  <c r="X11" i="7" s="1"/>
  <c r="V10" i="7"/>
  <c r="W10" i="7" s="1"/>
  <c r="F10" i="7"/>
  <c r="X10" i="7" s="1"/>
  <c r="V9" i="7"/>
  <c r="W9" i="7" s="1"/>
  <c r="F9" i="7"/>
  <c r="X9" i="7" s="1"/>
  <c r="V8" i="7"/>
  <c r="W8" i="7" s="1"/>
  <c r="F8" i="7"/>
  <c r="X8" i="7" s="1"/>
  <c r="U7" i="7"/>
  <c r="T7" i="7"/>
  <c r="S7" i="7"/>
  <c r="S6" i="7" s="1"/>
  <c r="L7" i="7"/>
  <c r="E7" i="7"/>
  <c r="J7" i="7" s="1"/>
  <c r="D7" i="7"/>
  <c r="C7" i="7"/>
  <c r="G7" i="7" s="1"/>
  <c r="B7" i="7"/>
  <c r="Z6" i="7"/>
  <c r="O6" i="7"/>
  <c r="I6" i="7"/>
  <c r="V29" i="6"/>
  <c r="W29" i="6" s="1"/>
  <c r="F29" i="6"/>
  <c r="X29" i="6" s="1"/>
  <c r="V28" i="6"/>
  <c r="W28" i="6" s="1"/>
  <c r="F28" i="6"/>
  <c r="X28" i="6" s="1"/>
  <c r="V27" i="6"/>
  <c r="W27" i="6" s="1"/>
  <c r="F27" i="6"/>
  <c r="X27" i="6" s="1"/>
  <c r="U26" i="6"/>
  <c r="T26" i="6"/>
  <c r="S26" i="6"/>
  <c r="R26" i="6"/>
  <c r="Q26" i="6"/>
  <c r="P26" i="6"/>
  <c r="O26" i="6"/>
  <c r="N26" i="6"/>
  <c r="V26" i="6" s="1"/>
  <c r="W26" i="6" s="1"/>
  <c r="M26" i="6"/>
  <c r="L26" i="6"/>
  <c r="E26" i="6"/>
  <c r="B26" i="6"/>
  <c r="C26" i="6" s="1"/>
  <c r="V25" i="6"/>
  <c r="W25" i="6" s="1"/>
  <c r="F25" i="6"/>
  <c r="X25" i="6" s="1"/>
  <c r="V24" i="6"/>
  <c r="W24" i="6" s="1"/>
  <c r="F24" i="6"/>
  <c r="X24" i="6" s="1"/>
  <c r="W23" i="6"/>
  <c r="V23" i="6"/>
  <c r="F23" i="6"/>
  <c r="X23" i="6" s="1"/>
  <c r="U22" i="6"/>
  <c r="T22" i="6"/>
  <c r="S22" i="6"/>
  <c r="R22" i="6"/>
  <c r="Q22" i="6"/>
  <c r="Q6" i="6" s="1"/>
  <c r="P22" i="6"/>
  <c r="O22" i="6"/>
  <c r="N22" i="6"/>
  <c r="M22" i="6"/>
  <c r="L22" i="6"/>
  <c r="E22" i="6"/>
  <c r="J22" i="6" s="1"/>
  <c r="B22" i="6"/>
  <c r="C22" i="6" s="1"/>
  <c r="W21" i="6"/>
  <c r="V21" i="6"/>
  <c r="F21" i="6"/>
  <c r="X21" i="6" s="1"/>
  <c r="V20" i="6"/>
  <c r="W20" i="6" s="1"/>
  <c r="F20" i="6"/>
  <c r="X20" i="6" s="1"/>
  <c r="V19" i="6"/>
  <c r="W19" i="6" s="1"/>
  <c r="F19" i="6"/>
  <c r="X19" i="6" s="1"/>
  <c r="U18" i="6"/>
  <c r="T18" i="6"/>
  <c r="S18" i="6"/>
  <c r="R18" i="6"/>
  <c r="R6" i="6" s="1"/>
  <c r="Q18" i="6"/>
  <c r="P18" i="6"/>
  <c r="O18" i="6"/>
  <c r="N18" i="6"/>
  <c r="N6" i="6" s="1"/>
  <c r="M18" i="6"/>
  <c r="L18" i="6"/>
  <c r="E18" i="6"/>
  <c r="J18" i="6" s="1"/>
  <c r="B18" i="6"/>
  <c r="C18" i="6" s="1"/>
  <c r="W17" i="6"/>
  <c r="V17" i="6"/>
  <c r="F17" i="6"/>
  <c r="X17" i="6" s="1"/>
  <c r="W16" i="6"/>
  <c r="V16" i="6"/>
  <c r="F16" i="6"/>
  <c r="X16" i="6" s="1"/>
  <c r="V15" i="6"/>
  <c r="W15" i="6" s="1"/>
  <c r="F15" i="6"/>
  <c r="X15" i="6" s="1"/>
  <c r="U14" i="6"/>
  <c r="T14" i="6"/>
  <c r="S14" i="6"/>
  <c r="S6" i="6" s="1"/>
  <c r="R14" i="6"/>
  <c r="Q14" i="6"/>
  <c r="P14" i="6"/>
  <c r="P6" i="6" s="1"/>
  <c r="O14" i="6"/>
  <c r="O6" i="6" s="1"/>
  <c r="N14" i="6"/>
  <c r="M14" i="6"/>
  <c r="L14" i="6"/>
  <c r="E14" i="6"/>
  <c r="J14" i="6" s="1"/>
  <c r="D14" i="6"/>
  <c r="B14" i="6"/>
  <c r="C14" i="6" s="1"/>
  <c r="V13" i="6"/>
  <c r="W13" i="6" s="1"/>
  <c r="F13" i="6"/>
  <c r="X13" i="6" s="1"/>
  <c r="V12" i="6"/>
  <c r="W12" i="6" s="1"/>
  <c r="F12" i="6"/>
  <c r="X12" i="6" s="1"/>
  <c r="W11" i="6"/>
  <c r="V11" i="6"/>
  <c r="F11" i="6"/>
  <c r="X11" i="6" s="1"/>
  <c r="V10" i="6"/>
  <c r="W10" i="6" s="1"/>
  <c r="F10" i="6"/>
  <c r="X10" i="6" s="1"/>
  <c r="V9" i="6"/>
  <c r="W9" i="6" s="1"/>
  <c r="F9" i="6"/>
  <c r="X9" i="6" s="1"/>
  <c r="W8" i="6"/>
  <c r="V8" i="6"/>
  <c r="F8" i="6"/>
  <c r="X8" i="6" s="1"/>
  <c r="U7" i="6"/>
  <c r="U6" i="6" s="1"/>
  <c r="T7" i="6"/>
  <c r="S7" i="6"/>
  <c r="L7" i="6"/>
  <c r="E7" i="6"/>
  <c r="J7" i="6" s="1"/>
  <c r="D7" i="6"/>
  <c r="C7" i="6"/>
  <c r="B7" i="6"/>
  <c r="Z6" i="6"/>
  <c r="M6" i="6"/>
  <c r="I6" i="6"/>
  <c r="X29" i="5"/>
  <c r="W29" i="5"/>
  <c r="V29" i="5"/>
  <c r="F29" i="5"/>
  <c r="X28" i="5"/>
  <c r="W28" i="5"/>
  <c r="V28" i="5"/>
  <c r="F28" i="5"/>
  <c r="X27" i="5"/>
  <c r="W27" i="5"/>
  <c r="V27" i="5"/>
  <c r="F27" i="5"/>
  <c r="U26" i="5"/>
  <c r="T26" i="5"/>
  <c r="S26" i="5"/>
  <c r="R26" i="5"/>
  <c r="Q26" i="5"/>
  <c r="P26" i="5"/>
  <c r="O26" i="5"/>
  <c r="N26" i="5"/>
  <c r="M26" i="5"/>
  <c r="L26" i="5"/>
  <c r="E26" i="5"/>
  <c r="J26" i="5" s="1"/>
  <c r="B26" i="5"/>
  <c r="C26" i="5" s="1"/>
  <c r="G26" i="5" s="1"/>
  <c r="V25" i="5"/>
  <c r="W25" i="5" s="1"/>
  <c r="F25" i="5"/>
  <c r="X25" i="5" s="1"/>
  <c r="V24" i="5"/>
  <c r="W24" i="5" s="1"/>
  <c r="F24" i="5"/>
  <c r="X24" i="5" s="1"/>
  <c r="V23" i="5"/>
  <c r="W23" i="5" s="1"/>
  <c r="F23" i="5"/>
  <c r="X23" i="5" s="1"/>
  <c r="U22" i="5"/>
  <c r="T22" i="5"/>
  <c r="S22" i="5"/>
  <c r="R22" i="5"/>
  <c r="Q22" i="5"/>
  <c r="P22" i="5"/>
  <c r="O22" i="5"/>
  <c r="N22" i="5"/>
  <c r="M22" i="5"/>
  <c r="L22" i="5"/>
  <c r="E22" i="5"/>
  <c r="J22" i="5" s="1"/>
  <c r="B22" i="5"/>
  <c r="C22" i="5" s="1"/>
  <c r="V21" i="5"/>
  <c r="W21" i="5" s="1"/>
  <c r="F21" i="5"/>
  <c r="X21" i="5" s="1"/>
  <c r="V20" i="5"/>
  <c r="W20" i="5" s="1"/>
  <c r="F20" i="5"/>
  <c r="X20" i="5" s="1"/>
  <c r="V19" i="5"/>
  <c r="W19" i="5" s="1"/>
  <c r="F19" i="5"/>
  <c r="X19" i="5" s="1"/>
  <c r="U18" i="5"/>
  <c r="T18" i="5"/>
  <c r="S18" i="5"/>
  <c r="R18" i="5"/>
  <c r="Q18" i="5"/>
  <c r="P18" i="5"/>
  <c r="O18" i="5"/>
  <c r="N18" i="5"/>
  <c r="M18" i="5"/>
  <c r="L18" i="5"/>
  <c r="E18" i="5"/>
  <c r="J18" i="5" s="1"/>
  <c r="C18" i="5"/>
  <c r="B18" i="5"/>
  <c r="V17" i="5"/>
  <c r="W17" i="5" s="1"/>
  <c r="F17" i="5"/>
  <c r="X17" i="5" s="1"/>
  <c r="V16" i="5"/>
  <c r="W16" i="5" s="1"/>
  <c r="F16" i="5"/>
  <c r="X16" i="5" s="1"/>
  <c r="V15" i="5"/>
  <c r="W15" i="5" s="1"/>
  <c r="F15" i="5"/>
  <c r="X15" i="5" s="1"/>
  <c r="U14" i="5"/>
  <c r="T14" i="5"/>
  <c r="S14" i="5"/>
  <c r="R14" i="5"/>
  <c r="R6" i="5" s="1"/>
  <c r="Q14" i="5"/>
  <c r="P14" i="5"/>
  <c r="O14" i="5"/>
  <c r="N14" i="5"/>
  <c r="N6" i="5" s="1"/>
  <c r="M14" i="5"/>
  <c r="L14" i="5"/>
  <c r="E14" i="5"/>
  <c r="J14" i="5" s="1"/>
  <c r="D14" i="5"/>
  <c r="B14" i="5"/>
  <c r="C14" i="5" s="1"/>
  <c r="V13" i="5"/>
  <c r="W13" i="5" s="1"/>
  <c r="F13" i="5"/>
  <c r="X13" i="5" s="1"/>
  <c r="V12" i="5"/>
  <c r="W12" i="5" s="1"/>
  <c r="F12" i="5"/>
  <c r="X12" i="5" s="1"/>
  <c r="V11" i="5"/>
  <c r="W11" i="5" s="1"/>
  <c r="F11" i="5"/>
  <c r="X11" i="5" s="1"/>
  <c r="V10" i="5"/>
  <c r="W10" i="5" s="1"/>
  <c r="F10" i="5"/>
  <c r="X10" i="5" s="1"/>
  <c r="X9" i="5"/>
  <c r="W9" i="5"/>
  <c r="V9" i="5"/>
  <c r="F9" i="5"/>
  <c r="X8" i="5"/>
  <c r="W8" i="5"/>
  <c r="V8" i="5"/>
  <c r="F8" i="5"/>
  <c r="U7" i="5"/>
  <c r="U6" i="5" s="1"/>
  <c r="T7" i="5"/>
  <c r="S7" i="5"/>
  <c r="L7" i="5"/>
  <c r="E7" i="5"/>
  <c r="J7" i="5" s="1"/>
  <c r="J6" i="5" s="1"/>
  <c r="D7" i="5"/>
  <c r="C7" i="5"/>
  <c r="B7" i="5"/>
  <c r="B6" i="5" s="1"/>
  <c r="Z6" i="5"/>
  <c r="I6" i="5"/>
  <c r="V29" i="4"/>
  <c r="W29" i="4" s="1"/>
  <c r="F29" i="4"/>
  <c r="X29" i="4" s="1"/>
  <c r="V28" i="4"/>
  <c r="W28" i="4" s="1"/>
  <c r="F28" i="4"/>
  <c r="X28" i="4" s="1"/>
  <c r="V27" i="4"/>
  <c r="W27" i="4" s="1"/>
  <c r="F27" i="4"/>
  <c r="X27" i="4" s="1"/>
  <c r="U26" i="4"/>
  <c r="T26" i="4"/>
  <c r="S26" i="4"/>
  <c r="R26" i="4"/>
  <c r="Q26" i="4"/>
  <c r="P26" i="4"/>
  <c r="O26" i="4"/>
  <c r="O6" i="4" s="1"/>
  <c r="N26" i="4"/>
  <c r="M26" i="4"/>
  <c r="L26" i="4"/>
  <c r="E26" i="4"/>
  <c r="B26" i="4"/>
  <c r="C26" i="4" s="1"/>
  <c r="W25" i="4"/>
  <c r="V25" i="4"/>
  <c r="F25" i="4"/>
  <c r="X25" i="4" s="1"/>
  <c r="V24" i="4"/>
  <c r="W24" i="4" s="1"/>
  <c r="F24" i="4"/>
  <c r="X24" i="4" s="1"/>
  <c r="V23" i="4"/>
  <c r="W23" i="4" s="1"/>
  <c r="F23" i="4"/>
  <c r="X23" i="4" s="1"/>
  <c r="U22" i="4"/>
  <c r="T22" i="4"/>
  <c r="S22" i="4"/>
  <c r="S6" i="4" s="1"/>
  <c r="R22" i="4"/>
  <c r="Q22" i="4"/>
  <c r="P22" i="4"/>
  <c r="O22" i="4"/>
  <c r="N22" i="4"/>
  <c r="M22" i="4"/>
  <c r="L22" i="4"/>
  <c r="E22" i="4"/>
  <c r="J22" i="4" s="1"/>
  <c r="B22" i="4"/>
  <c r="C22" i="4" s="1"/>
  <c r="W21" i="4"/>
  <c r="V21" i="4"/>
  <c r="F21" i="4"/>
  <c r="X21" i="4" s="1"/>
  <c r="W20" i="4"/>
  <c r="V20" i="4"/>
  <c r="F20" i="4"/>
  <c r="X20" i="4" s="1"/>
  <c r="V19" i="4"/>
  <c r="W19" i="4" s="1"/>
  <c r="F19" i="4"/>
  <c r="X19" i="4" s="1"/>
  <c r="U18" i="4"/>
  <c r="T18" i="4"/>
  <c r="S18" i="4"/>
  <c r="R18" i="4"/>
  <c r="Q18" i="4"/>
  <c r="P18" i="4"/>
  <c r="O18" i="4"/>
  <c r="N18" i="4"/>
  <c r="M18" i="4"/>
  <c r="L18" i="4"/>
  <c r="V18" i="4" s="1"/>
  <c r="W18" i="4" s="1"/>
  <c r="E18" i="4"/>
  <c r="J18" i="4" s="1"/>
  <c r="B18" i="4"/>
  <c r="C18" i="4" s="1"/>
  <c r="V17" i="4"/>
  <c r="W17" i="4" s="1"/>
  <c r="F17" i="4"/>
  <c r="X17" i="4" s="1"/>
  <c r="V16" i="4"/>
  <c r="W16" i="4" s="1"/>
  <c r="F16" i="4"/>
  <c r="X16" i="4" s="1"/>
  <c r="W15" i="4"/>
  <c r="V15" i="4"/>
  <c r="F15" i="4"/>
  <c r="X15" i="4" s="1"/>
  <c r="U14" i="4"/>
  <c r="T14" i="4"/>
  <c r="S14" i="4"/>
  <c r="R14" i="4"/>
  <c r="Q14" i="4"/>
  <c r="Q6" i="4" s="1"/>
  <c r="P14" i="4"/>
  <c r="O14" i="4"/>
  <c r="N14" i="4"/>
  <c r="M14" i="4"/>
  <c r="L14" i="4"/>
  <c r="E14" i="4"/>
  <c r="J14" i="4" s="1"/>
  <c r="D14" i="4"/>
  <c r="B14" i="4"/>
  <c r="C14" i="4" s="1"/>
  <c r="W13" i="4"/>
  <c r="V13" i="4"/>
  <c r="F13" i="4"/>
  <c r="X13" i="4" s="1"/>
  <c r="W12" i="4"/>
  <c r="V12" i="4"/>
  <c r="F12" i="4"/>
  <c r="X12" i="4" s="1"/>
  <c r="V11" i="4"/>
  <c r="W11" i="4" s="1"/>
  <c r="F11" i="4"/>
  <c r="X11" i="4" s="1"/>
  <c r="V10" i="4"/>
  <c r="W10" i="4" s="1"/>
  <c r="F10" i="4"/>
  <c r="X10" i="4" s="1"/>
  <c r="W9" i="4"/>
  <c r="V9" i="4"/>
  <c r="F9" i="4"/>
  <c r="X9" i="4" s="1"/>
  <c r="W8" i="4"/>
  <c r="V8" i="4"/>
  <c r="F8" i="4"/>
  <c r="X8" i="4" s="1"/>
  <c r="U7" i="4"/>
  <c r="T7" i="4"/>
  <c r="T6" i="4" s="1"/>
  <c r="S7" i="4"/>
  <c r="L7" i="4"/>
  <c r="E7" i="4"/>
  <c r="J7" i="4" s="1"/>
  <c r="D7" i="4"/>
  <c r="C7" i="4"/>
  <c r="B7" i="4"/>
  <c r="Z6" i="4"/>
  <c r="U6" i="4"/>
  <c r="M6" i="4"/>
  <c r="I6" i="4"/>
  <c r="V29" i="3"/>
  <c r="W29" i="3" s="1"/>
  <c r="F29" i="3"/>
  <c r="X29" i="3" s="1"/>
  <c r="V28" i="3"/>
  <c r="W28" i="3" s="1"/>
  <c r="F28" i="3"/>
  <c r="X28" i="3" s="1"/>
  <c r="V27" i="3"/>
  <c r="W27" i="3" s="1"/>
  <c r="F27" i="3"/>
  <c r="X27" i="3" s="1"/>
  <c r="U26" i="3"/>
  <c r="T26" i="3"/>
  <c r="S26" i="3"/>
  <c r="R26" i="3"/>
  <c r="Q26" i="3"/>
  <c r="P26" i="3"/>
  <c r="O26" i="3"/>
  <c r="N26" i="3"/>
  <c r="M26" i="3"/>
  <c r="L26" i="3"/>
  <c r="E26" i="3"/>
  <c r="J26" i="3" s="1"/>
  <c r="B26" i="3"/>
  <c r="C26" i="3" s="1"/>
  <c r="X25" i="3"/>
  <c r="W25" i="3"/>
  <c r="V25" i="3"/>
  <c r="F25" i="3"/>
  <c r="X24" i="3"/>
  <c r="W24" i="3"/>
  <c r="V24" i="3"/>
  <c r="F24" i="3"/>
  <c r="X23" i="3"/>
  <c r="W23" i="3"/>
  <c r="V23" i="3"/>
  <c r="F23" i="3"/>
  <c r="U22" i="3"/>
  <c r="T22" i="3"/>
  <c r="S22" i="3"/>
  <c r="R22" i="3"/>
  <c r="Q22" i="3"/>
  <c r="P22" i="3"/>
  <c r="O22" i="3"/>
  <c r="N22" i="3"/>
  <c r="M22" i="3"/>
  <c r="L22" i="3"/>
  <c r="E22" i="3"/>
  <c r="J22" i="3" s="1"/>
  <c r="B22" i="3"/>
  <c r="C22" i="3" s="1"/>
  <c r="V21" i="3"/>
  <c r="W21" i="3" s="1"/>
  <c r="F21" i="3"/>
  <c r="X21" i="3" s="1"/>
  <c r="V20" i="3"/>
  <c r="W20" i="3" s="1"/>
  <c r="F20" i="3"/>
  <c r="X20" i="3" s="1"/>
  <c r="V19" i="3"/>
  <c r="W19" i="3" s="1"/>
  <c r="F19" i="3"/>
  <c r="X19" i="3" s="1"/>
  <c r="U18" i="3"/>
  <c r="T18" i="3"/>
  <c r="S18" i="3"/>
  <c r="R18" i="3"/>
  <c r="Q18" i="3"/>
  <c r="P18" i="3"/>
  <c r="O18" i="3"/>
  <c r="N18" i="3"/>
  <c r="M18" i="3"/>
  <c r="L18" i="3"/>
  <c r="E18" i="3"/>
  <c r="B18" i="3"/>
  <c r="C18" i="3" s="1"/>
  <c r="V17" i="3"/>
  <c r="W17" i="3" s="1"/>
  <c r="F17" i="3"/>
  <c r="X17" i="3" s="1"/>
  <c r="V16" i="3"/>
  <c r="W16" i="3" s="1"/>
  <c r="F16" i="3"/>
  <c r="X16" i="3" s="1"/>
  <c r="V15" i="3"/>
  <c r="W15" i="3" s="1"/>
  <c r="F15" i="3"/>
  <c r="X15" i="3" s="1"/>
  <c r="U14" i="3"/>
  <c r="T14" i="3"/>
  <c r="S14" i="3"/>
  <c r="R14" i="3"/>
  <c r="Q14" i="3"/>
  <c r="P14" i="3"/>
  <c r="P6" i="3" s="1"/>
  <c r="O14" i="3"/>
  <c r="O6" i="3" s="1"/>
  <c r="N14" i="3"/>
  <c r="M14" i="3"/>
  <c r="L14" i="3"/>
  <c r="E14" i="3"/>
  <c r="J14" i="3" s="1"/>
  <c r="D14" i="3"/>
  <c r="B14" i="3"/>
  <c r="C14" i="3" s="1"/>
  <c r="V13" i="3"/>
  <c r="W13" i="3" s="1"/>
  <c r="F13" i="3"/>
  <c r="X13" i="3" s="1"/>
  <c r="V12" i="3"/>
  <c r="W12" i="3" s="1"/>
  <c r="F12" i="3"/>
  <c r="X12" i="3" s="1"/>
  <c r="V11" i="3"/>
  <c r="W11" i="3" s="1"/>
  <c r="F11" i="3"/>
  <c r="X11" i="3" s="1"/>
  <c r="V10" i="3"/>
  <c r="W10" i="3" s="1"/>
  <c r="F10" i="3"/>
  <c r="X10" i="3" s="1"/>
  <c r="V9" i="3"/>
  <c r="W9" i="3" s="1"/>
  <c r="F9" i="3"/>
  <c r="X9" i="3" s="1"/>
  <c r="V8" i="3"/>
  <c r="W8" i="3" s="1"/>
  <c r="F8" i="3"/>
  <c r="X8" i="3" s="1"/>
  <c r="U7" i="3"/>
  <c r="T7" i="3"/>
  <c r="S7" i="3"/>
  <c r="L7" i="3"/>
  <c r="E7" i="3"/>
  <c r="J7" i="3" s="1"/>
  <c r="D7" i="3"/>
  <c r="C7" i="3"/>
  <c r="B7" i="3"/>
  <c r="Z6" i="3"/>
  <c r="S6" i="3"/>
  <c r="I6" i="3"/>
  <c r="V29" i="2"/>
  <c r="W29" i="2" s="1"/>
  <c r="F29" i="2"/>
  <c r="X29" i="2" s="1"/>
  <c r="V28" i="2"/>
  <c r="W28" i="2" s="1"/>
  <c r="F28" i="2"/>
  <c r="X28" i="2" s="1"/>
  <c r="V27" i="2"/>
  <c r="W27" i="2" s="1"/>
  <c r="F27" i="2"/>
  <c r="X27" i="2" s="1"/>
  <c r="U26" i="2"/>
  <c r="T26" i="2"/>
  <c r="S26" i="2"/>
  <c r="R26" i="2"/>
  <c r="Q26" i="2"/>
  <c r="P26" i="2"/>
  <c r="O26" i="2"/>
  <c r="N26" i="2"/>
  <c r="M26" i="2"/>
  <c r="L26" i="2"/>
  <c r="E26" i="2"/>
  <c r="J26" i="2" s="1"/>
  <c r="B26" i="2"/>
  <c r="C26" i="2" s="1"/>
  <c r="V25" i="2"/>
  <c r="W25" i="2" s="1"/>
  <c r="F25" i="2"/>
  <c r="X25" i="2" s="1"/>
  <c r="V24" i="2"/>
  <c r="W24" i="2" s="1"/>
  <c r="F24" i="2"/>
  <c r="X24" i="2" s="1"/>
  <c r="X23" i="2"/>
  <c r="V23" i="2"/>
  <c r="W23" i="2" s="1"/>
  <c r="F23" i="2"/>
  <c r="U22" i="2"/>
  <c r="T22" i="2"/>
  <c r="S22" i="2"/>
  <c r="R22" i="2"/>
  <c r="Q22" i="2"/>
  <c r="P22" i="2"/>
  <c r="O22" i="2"/>
  <c r="N22" i="2"/>
  <c r="M22" i="2"/>
  <c r="L22" i="2"/>
  <c r="V22" i="2" s="1"/>
  <c r="W22" i="2" s="1"/>
  <c r="E22" i="2"/>
  <c r="J22" i="2" s="1"/>
  <c r="B22" i="2"/>
  <c r="C22" i="2" s="1"/>
  <c r="V21" i="2"/>
  <c r="W21" i="2" s="1"/>
  <c r="F21" i="2"/>
  <c r="X21" i="2" s="1"/>
  <c r="V20" i="2"/>
  <c r="W20" i="2" s="1"/>
  <c r="F20" i="2"/>
  <c r="X20" i="2" s="1"/>
  <c r="V19" i="2"/>
  <c r="W19" i="2" s="1"/>
  <c r="F19" i="2"/>
  <c r="X19" i="2" s="1"/>
  <c r="U18" i="2"/>
  <c r="T18" i="2"/>
  <c r="S18" i="2"/>
  <c r="R18" i="2"/>
  <c r="R6" i="2" s="1"/>
  <c r="Q18" i="2"/>
  <c r="P18" i="2"/>
  <c r="O18" i="2"/>
  <c r="O6" i="2" s="1"/>
  <c r="N18" i="2"/>
  <c r="N6" i="2" s="1"/>
  <c r="M18" i="2"/>
  <c r="L18" i="2"/>
  <c r="E18" i="2"/>
  <c r="B18" i="2"/>
  <c r="C18" i="2" s="1"/>
  <c r="V17" i="2"/>
  <c r="W17" i="2" s="1"/>
  <c r="F17" i="2"/>
  <c r="X17" i="2" s="1"/>
  <c r="X16" i="2"/>
  <c r="W16" i="2"/>
  <c r="V16" i="2"/>
  <c r="F16" i="2"/>
  <c r="X15" i="2"/>
  <c r="W15" i="2"/>
  <c r="V15" i="2"/>
  <c r="F15" i="2"/>
  <c r="U14" i="2"/>
  <c r="T14" i="2"/>
  <c r="S14" i="2"/>
  <c r="R14" i="2"/>
  <c r="Q14" i="2"/>
  <c r="Q6" i="2" s="1"/>
  <c r="P14" i="2"/>
  <c r="O14" i="2"/>
  <c r="N14" i="2"/>
  <c r="M14" i="2"/>
  <c r="M6" i="2" s="1"/>
  <c r="L14" i="2"/>
  <c r="E14" i="2"/>
  <c r="J14" i="2" s="1"/>
  <c r="D14" i="2"/>
  <c r="B14" i="2"/>
  <c r="C14" i="2" s="1"/>
  <c r="V13" i="2"/>
  <c r="W13" i="2" s="1"/>
  <c r="F13" i="2"/>
  <c r="X13" i="2" s="1"/>
  <c r="V12" i="2"/>
  <c r="W12" i="2" s="1"/>
  <c r="F12" i="2"/>
  <c r="X12" i="2" s="1"/>
  <c r="V11" i="2"/>
  <c r="W11" i="2" s="1"/>
  <c r="F11" i="2"/>
  <c r="X11" i="2" s="1"/>
  <c r="V10" i="2"/>
  <c r="W10" i="2" s="1"/>
  <c r="F10" i="2"/>
  <c r="X10" i="2" s="1"/>
  <c r="V9" i="2"/>
  <c r="W9" i="2" s="1"/>
  <c r="F9" i="2"/>
  <c r="X9" i="2" s="1"/>
  <c r="V8" i="2"/>
  <c r="W8" i="2" s="1"/>
  <c r="F8" i="2"/>
  <c r="X8" i="2" s="1"/>
  <c r="U7" i="2"/>
  <c r="T7" i="2"/>
  <c r="S7" i="2"/>
  <c r="L7" i="2"/>
  <c r="L6" i="2" s="1"/>
  <c r="E7" i="2"/>
  <c r="J7" i="2" s="1"/>
  <c r="D7" i="2"/>
  <c r="C7" i="2"/>
  <c r="B7" i="2"/>
  <c r="B6" i="2" s="1"/>
  <c r="Z6" i="2"/>
  <c r="I6" i="2"/>
  <c r="M26" i="1"/>
  <c r="N26" i="1"/>
  <c r="O26" i="1"/>
  <c r="P26" i="1"/>
  <c r="Q26" i="1"/>
  <c r="R26" i="1"/>
  <c r="M22" i="1"/>
  <c r="N22" i="1"/>
  <c r="O22" i="1"/>
  <c r="P22" i="1"/>
  <c r="Q22" i="1"/>
  <c r="R22" i="1"/>
  <c r="M18" i="1"/>
  <c r="M6" i="1" s="1"/>
  <c r="N18" i="1"/>
  <c r="O18" i="1"/>
  <c r="P18" i="1"/>
  <c r="Q18" i="1"/>
  <c r="R18" i="1"/>
  <c r="M14" i="1"/>
  <c r="N14" i="1"/>
  <c r="O14" i="1"/>
  <c r="O6" i="1" s="1"/>
  <c r="P14" i="1"/>
  <c r="Q14" i="1"/>
  <c r="R14" i="1"/>
  <c r="V29" i="1"/>
  <c r="W29" i="1" s="1"/>
  <c r="V28" i="1"/>
  <c r="V27" i="1"/>
  <c r="V25" i="1"/>
  <c r="W25" i="1" s="1"/>
  <c r="V24" i="1"/>
  <c r="V23" i="1"/>
  <c r="V21" i="1"/>
  <c r="W21" i="1" s="1"/>
  <c r="V20" i="1"/>
  <c r="V19" i="1"/>
  <c r="V17" i="1"/>
  <c r="W17" i="1" s="1"/>
  <c r="V16" i="1"/>
  <c r="V15" i="1"/>
  <c r="V13" i="1"/>
  <c r="W13" i="1" s="1"/>
  <c r="V12" i="1"/>
  <c r="V11" i="1"/>
  <c r="W11" i="1" s="1"/>
  <c r="V10" i="1"/>
  <c r="V9" i="1"/>
  <c r="W9" i="1" s="1"/>
  <c r="V8" i="1"/>
  <c r="N6" i="1"/>
  <c r="Q6" i="1"/>
  <c r="R6" i="1"/>
  <c r="F29" i="1"/>
  <c r="X29" i="1" s="1"/>
  <c r="W28" i="1"/>
  <c r="F28" i="1"/>
  <c r="X28" i="1" s="1"/>
  <c r="W27" i="1"/>
  <c r="F27" i="1"/>
  <c r="X27" i="1" s="1"/>
  <c r="U26" i="1"/>
  <c r="T26" i="1"/>
  <c r="S26" i="1"/>
  <c r="L26" i="1"/>
  <c r="V26" i="1" s="1"/>
  <c r="E26" i="1"/>
  <c r="B26" i="1"/>
  <c r="C26" i="1" s="1"/>
  <c r="F25" i="1"/>
  <c r="X25" i="1" s="1"/>
  <c r="W24" i="1"/>
  <c r="F24" i="1"/>
  <c r="X24" i="1" s="1"/>
  <c r="W23" i="1"/>
  <c r="F23" i="1"/>
  <c r="X23" i="1" s="1"/>
  <c r="U22" i="1"/>
  <c r="T22" i="1"/>
  <c r="S22" i="1"/>
  <c r="L22" i="1"/>
  <c r="V22" i="1" s="1"/>
  <c r="E22" i="1"/>
  <c r="B22" i="1"/>
  <c r="C22" i="1" s="1"/>
  <c r="F21" i="1"/>
  <c r="X21" i="1" s="1"/>
  <c r="W20" i="1"/>
  <c r="F20" i="1"/>
  <c r="X20" i="1" s="1"/>
  <c r="W19" i="1"/>
  <c r="F19" i="1"/>
  <c r="X19" i="1" s="1"/>
  <c r="U18" i="1"/>
  <c r="T18" i="1"/>
  <c r="S18" i="1"/>
  <c r="L18" i="1"/>
  <c r="V18" i="1" s="1"/>
  <c r="E18" i="1"/>
  <c r="B18" i="1"/>
  <c r="C18" i="1" s="1"/>
  <c r="D18" i="1" s="1"/>
  <c r="F17" i="1"/>
  <c r="X17" i="1" s="1"/>
  <c r="W16" i="1"/>
  <c r="F16" i="1"/>
  <c r="X16" i="1" s="1"/>
  <c r="W15" i="1"/>
  <c r="F15" i="1"/>
  <c r="X15" i="1" s="1"/>
  <c r="U14" i="1"/>
  <c r="T14" i="1"/>
  <c r="S14" i="1"/>
  <c r="L14" i="1"/>
  <c r="E14" i="1"/>
  <c r="J14" i="1" s="1"/>
  <c r="B14" i="1"/>
  <c r="C14" i="1" s="1"/>
  <c r="F13" i="1"/>
  <c r="X13" i="1" s="1"/>
  <c r="W12" i="1"/>
  <c r="F12" i="1"/>
  <c r="X12" i="1" s="1"/>
  <c r="F11" i="1"/>
  <c r="X11" i="1" s="1"/>
  <c r="W10" i="1"/>
  <c r="F10" i="1"/>
  <c r="X10" i="1" s="1"/>
  <c r="F9" i="1"/>
  <c r="X9" i="1" s="1"/>
  <c r="W8" i="1"/>
  <c r="F8" i="1"/>
  <c r="X8" i="1" s="1"/>
  <c r="U7" i="1"/>
  <c r="T7" i="1"/>
  <c r="S7" i="1"/>
  <c r="L7" i="1"/>
  <c r="V7" i="1" s="1"/>
  <c r="E7" i="1"/>
  <c r="D7" i="1"/>
  <c r="C7" i="1"/>
  <c r="B7" i="1"/>
  <c r="Z6" i="1"/>
  <c r="I6" i="1"/>
  <c r="G26" i="4" l="1"/>
  <c r="D26" i="4"/>
  <c r="G26" i="6"/>
  <c r="D26" i="6"/>
  <c r="S6" i="2"/>
  <c r="B6" i="3"/>
  <c r="L6" i="3"/>
  <c r="M6" i="3"/>
  <c r="Q6" i="3"/>
  <c r="B6" i="4"/>
  <c r="L6" i="4"/>
  <c r="V6" i="4" s="1"/>
  <c r="N6" i="4"/>
  <c r="R6" i="4"/>
  <c r="V22" i="4"/>
  <c r="W22" i="4" s="1"/>
  <c r="V14" i="5"/>
  <c r="W14" i="5" s="1"/>
  <c r="P6" i="5"/>
  <c r="M6" i="5"/>
  <c r="Q6" i="5"/>
  <c r="E6" i="6"/>
  <c r="E6" i="7"/>
  <c r="V14" i="7"/>
  <c r="W14" i="7" s="1"/>
  <c r="P6" i="7"/>
  <c r="T6" i="7"/>
  <c r="V26" i="7"/>
  <c r="W26" i="7" s="1"/>
  <c r="U6" i="8"/>
  <c r="N6" i="8"/>
  <c r="R6" i="8"/>
  <c r="V14" i="2"/>
  <c r="W14" i="2" s="1"/>
  <c r="P6" i="2"/>
  <c r="V26" i="2"/>
  <c r="W26" i="2" s="1"/>
  <c r="C6" i="3"/>
  <c r="N6" i="3"/>
  <c r="R6" i="3"/>
  <c r="V18" i="3"/>
  <c r="W18" i="3" s="1"/>
  <c r="V22" i="3"/>
  <c r="W22" i="3" s="1"/>
  <c r="V14" i="4"/>
  <c r="W14" i="4" s="1"/>
  <c r="P6" i="4"/>
  <c r="V26" i="4"/>
  <c r="W26" i="4" s="1"/>
  <c r="T6" i="5"/>
  <c r="G18" i="5"/>
  <c r="T6" i="6"/>
  <c r="V22" i="6"/>
  <c r="W22" i="6" s="1"/>
  <c r="B6" i="7"/>
  <c r="L6" i="7"/>
  <c r="M6" i="7"/>
  <c r="Q6" i="7"/>
  <c r="U6" i="7"/>
  <c r="F26" i="7"/>
  <c r="X26" i="7" s="1"/>
  <c r="B6" i="8"/>
  <c r="L6" i="8"/>
  <c r="V14" i="8"/>
  <c r="W14" i="8" s="1"/>
  <c r="P6" i="8"/>
  <c r="F26" i="4"/>
  <c r="X26" i="4" s="1"/>
  <c r="N6" i="7"/>
  <c r="R6" i="7"/>
  <c r="E6" i="3"/>
  <c r="V14" i="3"/>
  <c r="W14" i="3" s="1"/>
  <c r="T6" i="3"/>
  <c r="V26" i="3"/>
  <c r="W26" i="3" s="1"/>
  <c r="L6" i="5"/>
  <c r="O6" i="5"/>
  <c r="S6" i="5"/>
  <c r="V6" i="5" s="1"/>
  <c r="V22" i="5"/>
  <c r="W22" i="5" s="1"/>
  <c r="V26" i="5"/>
  <c r="W26" i="5" s="1"/>
  <c r="B6" i="6"/>
  <c r="V14" i="6"/>
  <c r="W14" i="6" s="1"/>
  <c r="F26" i="6"/>
  <c r="X26" i="6" s="1"/>
  <c r="T6" i="8"/>
  <c r="V22" i="8"/>
  <c r="W22" i="8" s="1"/>
  <c r="V6" i="8"/>
  <c r="G7" i="8"/>
  <c r="F7" i="8"/>
  <c r="X7" i="8" s="1"/>
  <c r="F7" i="7"/>
  <c r="X7" i="7" s="1"/>
  <c r="V7" i="6"/>
  <c r="W7" i="6" s="1"/>
  <c r="G7" i="6"/>
  <c r="H7" i="6" s="1"/>
  <c r="F7" i="6"/>
  <c r="X7" i="6" s="1"/>
  <c r="G7" i="5"/>
  <c r="E6" i="4"/>
  <c r="G7" i="4"/>
  <c r="F7" i="4"/>
  <c r="X7" i="4" s="1"/>
  <c r="U6" i="3"/>
  <c r="F7" i="3"/>
  <c r="X7" i="3" s="1"/>
  <c r="U6" i="2"/>
  <c r="T6" i="2"/>
  <c r="G7" i="2"/>
  <c r="E6" i="2"/>
  <c r="F7" i="2"/>
  <c r="X7" i="2" s="1"/>
  <c r="G18" i="8"/>
  <c r="F18" i="8"/>
  <c r="X18" i="8" s="1"/>
  <c r="D18" i="8"/>
  <c r="D22" i="8"/>
  <c r="F22" i="8"/>
  <c r="X22" i="8" s="1"/>
  <c r="G22" i="8"/>
  <c r="C6" i="8"/>
  <c r="F14" i="8"/>
  <c r="X14" i="8" s="1"/>
  <c r="G14" i="8"/>
  <c r="G26" i="8"/>
  <c r="D26" i="8"/>
  <c r="F26" i="8"/>
  <c r="X26" i="8" s="1"/>
  <c r="V7" i="8"/>
  <c r="W7" i="8" s="1"/>
  <c r="J26" i="8"/>
  <c r="J6" i="8" s="1"/>
  <c r="V18" i="8"/>
  <c r="W18" i="8" s="1"/>
  <c r="G18" i="7"/>
  <c r="D18" i="7"/>
  <c r="G22" i="7"/>
  <c r="D22" i="7"/>
  <c r="F22" i="7"/>
  <c r="X22" i="7" s="1"/>
  <c r="G26" i="7"/>
  <c r="D26" i="7"/>
  <c r="V6" i="7"/>
  <c r="F14" i="7"/>
  <c r="X14" i="7" s="1"/>
  <c r="G14" i="7"/>
  <c r="J26" i="7"/>
  <c r="J6" i="7" s="1"/>
  <c r="C6" i="7"/>
  <c r="H7" i="7" s="1"/>
  <c r="F18" i="7"/>
  <c r="X18" i="7" s="1"/>
  <c r="V7" i="7"/>
  <c r="W7" i="7" s="1"/>
  <c r="V18" i="7"/>
  <c r="W18" i="7" s="1"/>
  <c r="F14" i="6"/>
  <c r="X14" i="6" s="1"/>
  <c r="C6" i="6"/>
  <c r="G14" i="6"/>
  <c r="H14" i="6" s="1"/>
  <c r="Y14" i="6" s="1"/>
  <c r="H26" i="6"/>
  <c r="Y26" i="6" s="1"/>
  <c r="W6" i="6"/>
  <c r="G18" i="6"/>
  <c r="H18" i="6" s="1"/>
  <c r="Y18" i="6" s="1"/>
  <c r="F18" i="6"/>
  <c r="X18" i="6" s="1"/>
  <c r="D18" i="6"/>
  <c r="F22" i="6"/>
  <c r="X22" i="6" s="1"/>
  <c r="D22" i="6"/>
  <c r="G22" i="6"/>
  <c r="H22" i="6" s="1"/>
  <c r="Y22" i="6" s="1"/>
  <c r="V18" i="6"/>
  <c r="W18" i="6" s="1"/>
  <c r="L6" i="6"/>
  <c r="V6" i="6" s="1"/>
  <c r="J26" i="6"/>
  <c r="J6" i="6" s="1"/>
  <c r="C6" i="5"/>
  <c r="H26" i="5" s="1"/>
  <c r="Y26" i="5" s="1"/>
  <c r="G14" i="5"/>
  <c r="D22" i="5"/>
  <c r="G22" i="5"/>
  <c r="H7" i="5"/>
  <c r="E6" i="5"/>
  <c r="F7" i="5"/>
  <c r="X7" i="5" s="1"/>
  <c r="V7" i="5"/>
  <c r="W7" i="5" s="1"/>
  <c r="F14" i="5"/>
  <c r="X14" i="5" s="1"/>
  <c r="D18" i="5"/>
  <c r="V18" i="5"/>
  <c r="W18" i="5" s="1"/>
  <c r="F22" i="5"/>
  <c r="X22" i="5" s="1"/>
  <c r="D26" i="5"/>
  <c r="F18" i="5"/>
  <c r="X18" i="5" s="1"/>
  <c r="F26" i="5"/>
  <c r="X26" i="5" s="1"/>
  <c r="G18" i="4"/>
  <c r="F18" i="4"/>
  <c r="X18" i="4" s="1"/>
  <c r="D18" i="4"/>
  <c r="D6" i="4" s="1"/>
  <c r="C6" i="4"/>
  <c r="F14" i="4"/>
  <c r="X14" i="4" s="1"/>
  <c r="G14" i="4"/>
  <c r="D22" i="4"/>
  <c r="G22" i="4"/>
  <c r="H22" i="4" s="1"/>
  <c r="Y22" i="4" s="1"/>
  <c r="F22" i="4"/>
  <c r="X22" i="4" s="1"/>
  <c r="V7" i="4"/>
  <c r="W7" i="4" s="1"/>
  <c r="W6" i="4" s="1"/>
  <c r="J26" i="4"/>
  <c r="J6" i="4" s="1"/>
  <c r="G14" i="3"/>
  <c r="F14" i="3"/>
  <c r="X14" i="3" s="1"/>
  <c r="G18" i="3"/>
  <c r="H18" i="3" s="1"/>
  <c r="Y18" i="3" s="1"/>
  <c r="D18" i="3"/>
  <c r="D6" i="3" s="1"/>
  <c r="F6" i="3" s="1"/>
  <c r="X6" i="3" s="1"/>
  <c r="F18" i="3"/>
  <c r="X18" i="3" s="1"/>
  <c r="G22" i="3"/>
  <c r="H22" i="3" s="1"/>
  <c r="Y22" i="3" s="1"/>
  <c r="F22" i="3"/>
  <c r="X22" i="3" s="1"/>
  <c r="D22" i="3"/>
  <c r="G26" i="3"/>
  <c r="D26" i="3"/>
  <c r="V7" i="3"/>
  <c r="W7" i="3" s="1"/>
  <c r="W6" i="3" s="1"/>
  <c r="F26" i="3"/>
  <c r="X26" i="3" s="1"/>
  <c r="G7" i="3"/>
  <c r="J18" i="3"/>
  <c r="J6" i="3" s="1"/>
  <c r="G18" i="2"/>
  <c r="D18" i="2"/>
  <c r="G22" i="2"/>
  <c r="D22" i="2"/>
  <c r="F22" i="2"/>
  <c r="X22" i="2" s="1"/>
  <c r="G26" i="2"/>
  <c r="H26" i="2" s="1"/>
  <c r="Y26" i="2" s="1"/>
  <c r="D26" i="2"/>
  <c r="F18" i="2"/>
  <c r="X18" i="2" s="1"/>
  <c r="H7" i="2"/>
  <c r="Y7" i="2" s="1"/>
  <c r="V6" i="2"/>
  <c r="G14" i="2"/>
  <c r="F14" i="2"/>
  <c r="X14" i="2" s="1"/>
  <c r="V7" i="2"/>
  <c r="W7" i="2" s="1"/>
  <c r="J18" i="2"/>
  <c r="J6" i="2" s="1"/>
  <c r="C6" i="2"/>
  <c r="F26" i="2"/>
  <c r="X26" i="2" s="1"/>
  <c r="V18" i="2"/>
  <c r="W18" i="2" s="1"/>
  <c r="P6" i="1"/>
  <c r="V14" i="1"/>
  <c r="W22" i="1"/>
  <c r="W26" i="1"/>
  <c r="T6" i="1"/>
  <c r="G7" i="1"/>
  <c r="U6" i="1"/>
  <c r="F18" i="1"/>
  <c r="X18" i="1" s="1"/>
  <c r="E6" i="1"/>
  <c r="W18" i="1"/>
  <c r="L6" i="1"/>
  <c r="W7" i="1"/>
  <c r="S6" i="1"/>
  <c r="F7" i="1"/>
  <c r="X7" i="1" s="1"/>
  <c r="G14" i="1"/>
  <c r="C6" i="1"/>
  <c r="F14" i="1"/>
  <c r="X14" i="1" s="1"/>
  <c r="G22" i="1"/>
  <c r="D22" i="1"/>
  <c r="F22" i="1"/>
  <c r="X22" i="1" s="1"/>
  <c r="D26" i="1"/>
  <c r="G26" i="1"/>
  <c r="F26" i="1"/>
  <c r="X26" i="1" s="1"/>
  <c r="W14" i="1"/>
  <c r="G18" i="1"/>
  <c r="J26" i="1"/>
  <c r="B6" i="1"/>
  <c r="J7" i="1"/>
  <c r="J22" i="1"/>
  <c r="D14" i="1"/>
  <c r="J18" i="1"/>
  <c r="V6" i="1" l="1"/>
  <c r="W6" i="5"/>
  <c r="H26" i="8"/>
  <c r="Y26" i="8" s="1"/>
  <c r="V6" i="3"/>
  <c r="H7" i="3"/>
  <c r="Y7" i="3" s="1"/>
  <c r="H26" i="3"/>
  <c r="Y26" i="3" s="1"/>
  <c r="Y6" i="3" s="1"/>
  <c r="H14" i="3"/>
  <c r="Y14" i="3" s="1"/>
  <c r="W6" i="8"/>
  <c r="D6" i="8"/>
  <c r="F6" i="8" s="1"/>
  <c r="X6" i="8" s="1"/>
  <c r="H22" i="5"/>
  <c r="Y22" i="5" s="1"/>
  <c r="H8" i="1"/>
  <c r="H9" i="1"/>
  <c r="H7" i="8"/>
  <c r="Y7" i="8" s="1"/>
  <c r="H14" i="8"/>
  <c r="Y14" i="8" s="1"/>
  <c r="H26" i="7"/>
  <c r="Y26" i="7" s="1"/>
  <c r="H14" i="5"/>
  <c r="Y14" i="5" s="1"/>
  <c r="F6" i="4"/>
  <c r="X6" i="4" s="1"/>
  <c r="H7" i="4"/>
  <c r="Y7" i="4" s="1"/>
  <c r="H22" i="2"/>
  <c r="Y22" i="2" s="1"/>
  <c r="H22" i="8"/>
  <c r="Y22" i="8" s="1"/>
  <c r="H18" i="8"/>
  <c r="Y18" i="8" s="1"/>
  <c r="Y7" i="7"/>
  <c r="D6" i="7"/>
  <c r="F6" i="7" s="1"/>
  <c r="X6" i="7" s="1"/>
  <c r="W6" i="7"/>
  <c r="H14" i="7"/>
  <c r="Y14" i="7" s="1"/>
  <c r="H22" i="7"/>
  <c r="Y22" i="7" s="1"/>
  <c r="H18" i="7"/>
  <c r="Y18" i="7" s="1"/>
  <c r="D6" i="6"/>
  <c r="F6" i="6" s="1"/>
  <c r="X6" i="6" s="1"/>
  <c r="Y7" i="6"/>
  <c r="Y6" i="6" s="1"/>
  <c r="H6" i="6"/>
  <c r="Y7" i="5"/>
  <c r="D6" i="5"/>
  <c r="F6" i="5" s="1"/>
  <c r="X6" i="5" s="1"/>
  <c r="H18" i="5"/>
  <c r="Y18" i="5" s="1"/>
  <c r="H14" i="4"/>
  <c r="Y14" i="4" s="1"/>
  <c r="H18" i="4"/>
  <c r="Y18" i="4" s="1"/>
  <c r="H26" i="4"/>
  <c r="Y26" i="4" s="1"/>
  <c r="H6" i="3"/>
  <c r="D6" i="2"/>
  <c r="F6" i="2" s="1"/>
  <c r="X6" i="2" s="1"/>
  <c r="W6" i="2"/>
  <c r="H14" i="2"/>
  <c r="Y14" i="2" s="1"/>
  <c r="H18" i="2"/>
  <c r="Y18" i="2" s="1"/>
  <c r="H7" i="1"/>
  <c r="Y7" i="1" s="1"/>
  <c r="D6" i="1"/>
  <c r="F6" i="1" s="1"/>
  <c r="X6" i="1" s="1"/>
  <c r="H18" i="1"/>
  <c r="Y18" i="1" s="1"/>
  <c r="H22" i="1"/>
  <c r="Y22" i="1" s="1"/>
  <c r="W6" i="1"/>
  <c r="J6" i="1"/>
  <c r="H26" i="1"/>
  <c r="Y26" i="1" s="1"/>
  <c r="H14" i="1"/>
  <c r="Y14" i="1" s="1"/>
  <c r="Y6" i="4" l="1"/>
  <c r="Y6" i="2"/>
  <c r="Y6" i="8"/>
  <c r="Y6" i="7"/>
  <c r="Y6" i="5"/>
  <c r="H6" i="2"/>
  <c r="H6" i="8"/>
  <c r="H6" i="7"/>
  <c r="H6" i="5"/>
  <c r="H6" i="4"/>
  <c r="H6" i="1"/>
  <c r="Y6" i="1"/>
</calcChain>
</file>

<file path=xl/comments1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2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3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4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5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6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7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comments8.xml><?xml version="1.0" encoding="utf-8"?>
<comments xmlns="http://schemas.openxmlformats.org/spreadsheetml/2006/main">
  <authors>
    <author>chief_person</author>
  </authors>
  <commentList>
    <comment ref="I10" authorId="0">
      <text>
        <r>
          <rPr>
            <b/>
            <sz val="9"/>
            <color indexed="81"/>
            <rFont val="Tahoma"/>
            <charset val="222"/>
          </rPr>
          <t>chief_person:</t>
        </r>
        <r>
          <rPr>
            <sz val="9"/>
            <color indexed="81"/>
            <rFont val="Tahoma"/>
            <charset val="222"/>
          </rPr>
          <t xml:space="preserve">
ประชากรตาม cup</t>
        </r>
      </text>
    </comment>
  </commentList>
</comments>
</file>

<file path=xl/sharedStrings.xml><?xml version="1.0" encoding="utf-8"?>
<sst xmlns="http://schemas.openxmlformats.org/spreadsheetml/2006/main" count="440" uniqueCount="57">
  <si>
    <t>ร่างการจัดสรรจากตำแหน่งคัดเลือกบรรจุที่ว่าง</t>
  </si>
  <si>
    <t>EX</t>
  </si>
  <si>
    <t>เขต 10/
จังหวัด</t>
  </si>
  <si>
    <t>เกณฑ์การคำนวน</t>
  </si>
  <si>
    <t>จำนวน  พรก. พกส.และลูกจ้างชั่วคราวที่สามารถบรรจุได้  แต่ยังไม่ได้บรรจุ</t>
  </si>
  <si>
    <t>รวม ขรก.และลูกจ้าง ที่สามารถบรรจุได้</t>
  </si>
  <si>
    <t>ส่วนขาดจากกรอบขั้นต่ำ</t>
  </si>
  <si>
    <t>ร่างจัดสรรจาก G</t>
  </si>
  <si>
    <t>จัดสรรจริง</t>
  </si>
  <si>
    <t>กรอบขั้นต่ำ</t>
  </si>
  <si>
    <t>กรอบขั้นสูง</t>
  </si>
  <si>
    <t>90%ของกรอบขั้นสูง</t>
  </si>
  <si>
    <t>มี ขรก.ปัจจุบัน</t>
  </si>
  <si>
    <t>%ขรกจากกรอบ 90%</t>
  </si>
  <si>
    <t>กรอบขั้นสูง-ขรก</t>
  </si>
  <si>
    <t>สัดส่วน ขรกที่ขาดจากกรอบขั้นสูง</t>
  </si>
  <si>
    <t>ปชก</t>
  </si>
  <si>
    <t>สัดส่วนต่อ ปชก</t>
  </si>
  <si>
    <t>ปี 59</t>
  </si>
  <si>
    <t>ปี 60</t>
  </si>
  <si>
    <t>ปี 61</t>
  </si>
  <si>
    <t>ปี 62</t>
  </si>
  <si>
    <t>รวม</t>
  </si>
  <si>
    <t>อุบลราชธานี</t>
  </si>
  <si>
    <t>รพ.สปส</t>
  </si>
  <si>
    <t>รพ.50 พรรษา</t>
  </si>
  <si>
    <t>รพร.เดชอุดม</t>
  </si>
  <si>
    <t>รพ.วารินชำราบ</t>
  </si>
  <si>
    <t>สสจ.(รพช.)</t>
  </si>
  <si>
    <t>รพ.สต.</t>
  </si>
  <si>
    <t>ศรีสะเกษ</t>
  </si>
  <si>
    <t>รพ.ศรีสะเกษ</t>
  </si>
  <si>
    <t>ยโสธร</t>
  </si>
  <si>
    <t>รพ.ยโสธร</t>
  </si>
  <si>
    <t>อำนาจเจริญ</t>
  </si>
  <si>
    <t>รพ.อำนาจเจริญ</t>
  </si>
  <si>
    <t>มุกดาหาร</t>
  </si>
  <si>
    <t>รพ.มุกดาหาร</t>
  </si>
  <si>
    <t>ข้อมูลบุคลากร  ณ 1 มีนาคม 2563 จาก HROPS</t>
  </si>
  <si>
    <t xml:space="preserve">ข้อมูลบุคลากร  เภสัชกร </t>
  </si>
  <si>
    <t>ปี 53</t>
  </si>
  <si>
    <t>ปี 54</t>
  </si>
  <si>
    <t>ปี 55</t>
  </si>
  <si>
    <t>ปี 56</t>
  </si>
  <si>
    <t>ปี 57</t>
  </si>
  <si>
    <t>ปี 58</t>
  </si>
  <si>
    <t>ข้อมูลบุคลากร  พยาบาลวิชาชีพ</t>
  </si>
  <si>
    <t>ข้อมูลบุคลากร  นักกายภาพบำบัด</t>
  </si>
  <si>
    <t>ข้อมูลบุคลากร  นักรังสีการแพทย์</t>
  </si>
  <si>
    <t>ข้อมูลบุคลากร  เจ้าพนักงานทันตสาธารณสุข</t>
  </si>
  <si>
    <t>เจ้าพนักงานเภสัชกรรม</t>
  </si>
  <si>
    <t>เจ้าพนักงานวิทยาศาสตร์การแพทย์</t>
  </si>
  <si>
    <t>เจ้าพนักงานเวชสถิติ</t>
  </si>
  <si>
    <t>1 ตน.</t>
  </si>
  <si>
    <t>2 ตน.</t>
  </si>
  <si>
    <t>10 ตน.</t>
  </si>
  <si>
    <t>6 ตน.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</si>
</sst>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color indexed="8"/>
      <name val="Verdana"/>
    </font>
    <font>
      <sz val="12"/>
      <color indexed="8"/>
      <name val="Verdana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1"/>
      <color indexed="8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indexed="8"/>
      <name val="TH SarabunPSK"/>
      <family val="2"/>
    </font>
    <font>
      <b/>
      <sz val="8"/>
      <color theme="1"/>
      <name val="TH SarabunPSK"/>
      <family val="2"/>
    </font>
    <font>
      <sz val="8"/>
      <color theme="1"/>
      <name val="TH SarabunPSK"/>
      <family val="2"/>
    </font>
    <font>
      <sz val="8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2" fillId="0" borderId="0" xfId="0" applyFont="1"/>
    <xf numFmtId="43" fontId="4" fillId="0" borderId="0" xfId="1" applyFont="1"/>
    <xf numFmtId="0" fontId="5" fillId="0" borderId="5" xfId="0" applyFont="1" applyBorder="1" applyAlignment="1">
      <alignment horizontal="center" vertical="top" wrapText="1"/>
    </xf>
    <xf numFmtId="43" fontId="5" fillId="0" borderId="5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187" fontId="2" fillId="2" borderId="5" xfId="0" applyNumberFormat="1" applyFont="1" applyFill="1" applyBorder="1" applyAlignment="1">
      <alignment horizontal="center" vertical="top" wrapText="1"/>
    </xf>
    <xf numFmtId="43" fontId="2" fillId="2" borderId="5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3" borderId="5" xfId="0" applyFont="1" applyFill="1" applyBorder="1"/>
    <xf numFmtId="187" fontId="2" fillId="3" borderId="5" xfId="1" applyNumberFormat="1" applyFont="1" applyFill="1" applyBorder="1"/>
    <xf numFmtId="43" fontId="2" fillId="3" borderId="5" xfId="1" applyFont="1" applyFill="1" applyBorder="1"/>
    <xf numFmtId="187" fontId="4" fillId="3" borderId="5" xfId="1" applyNumberFormat="1" applyFont="1" applyFill="1" applyBorder="1"/>
    <xf numFmtId="43" fontId="4" fillId="3" borderId="5" xfId="1" applyFont="1" applyFill="1" applyBorder="1"/>
    <xf numFmtId="43" fontId="3" fillId="0" borderId="5" xfId="1" applyFont="1" applyBorder="1"/>
    <xf numFmtId="43" fontId="2" fillId="0" borderId="5" xfId="0" applyNumberFormat="1" applyFont="1" applyBorder="1"/>
    <xf numFmtId="0" fontId="3" fillId="0" borderId="5" xfId="0" applyFont="1" applyBorder="1"/>
    <xf numFmtId="187" fontId="3" fillId="0" borderId="5" xfId="1" applyNumberFormat="1" applyFont="1" applyBorder="1"/>
    <xf numFmtId="0" fontId="3" fillId="4" borderId="5" xfId="1" applyNumberFormat="1" applyFont="1" applyFill="1" applyBorder="1" applyAlignment="1">
      <alignment horizontal="right" vertical="top"/>
    </xf>
    <xf numFmtId="0" fontId="3" fillId="4" borderId="5" xfId="1" applyNumberFormat="1" applyFont="1" applyFill="1" applyBorder="1" applyAlignment="1">
      <alignment horizontal="right"/>
    </xf>
    <xf numFmtId="43" fontId="3" fillId="3" borderId="0" xfId="0" applyNumberFormat="1" applyFont="1" applyFill="1"/>
    <xf numFmtId="187" fontId="7" fillId="0" borderId="5" xfId="1" applyNumberFormat="1" applyFont="1" applyBorder="1"/>
    <xf numFmtId="187" fontId="7" fillId="0" borderId="5" xfId="1" applyNumberFormat="1" applyFont="1" applyFill="1" applyBorder="1"/>
    <xf numFmtId="43" fontId="3" fillId="0" borderId="0" xfId="0" applyNumberFormat="1" applyFont="1"/>
    <xf numFmtId="0" fontId="2" fillId="0" borderId="3" xfId="0" applyFont="1" applyBorder="1" applyAlignment="1">
      <alignment horizontal="center" vertical="top" wrapText="1"/>
    </xf>
    <xf numFmtId="0" fontId="2" fillId="0" borderId="5" xfId="0" applyNumberFormat="1" applyFont="1" applyBorder="1"/>
    <xf numFmtId="187" fontId="2" fillId="4" borderId="5" xfId="1" applyNumberFormat="1" applyFont="1" applyFill="1" applyBorder="1"/>
    <xf numFmtId="0" fontId="5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43" fontId="7" fillId="0" borderId="5" xfId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187" fontId="5" fillId="2" borderId="5" xfId="0" applyNumberFormat="1" applyFont="1" applyFill="1" applyBorder="1" applyAlignment="1">
      <alignment horizontal="center" vertical="top" wrapText="1"/>
    </xf>
    <xf numFmtId="43" fontId="5" fillId="2" borderId="5" xfId="0" applyNumberFormat="1" applyFont="1" applyFill="1" applyBorder="1" applyAlignment="1">
      <alignment horizontal="center" vertical="top" wrapText="1"/>
    </xf>
    <xf numFmtId="43" fontId="6" fillId="0" borderId="5" xfId="0" applyNumberFormat="1" applyFont="1" applyBorder="1" applyAlignment="1">
      <alignment horizontal="center" vertical="top" wrapText="1"/>
    </xf>
    <xf numFmtId="0" fontId="5" fillId="3" borderId="5" xfId="0" applyFont="1" applyFill="1" applyBorder="1"/>
    <xf numFmtId="187" fontId="5" fillId="3" borderId="5" xfId="1" applyNumberFormat="1" applyFont="1" applyFill="1" applyBorder="1"/>
    <xf numFmtId="43" fontId="5" fillId="3" borderId="5" xfId="1" applyFont="1" applyFill="1" applyBorder="1"/>
    <xf numFmtId="43" fontId="6" fillId="0" borderId="5" xfId="1" applyFont="1" applyBorder="1"/>
    <xf numFmtId="43" fontId="5" fillId="0" borderId="5" xfId="0" applyNumberFormat="1" applyFont="1" applyBorder="1"/>
    <xf numFmtId="0" fontId="6" fillId="0" borderId="5" xfId="0" applyFont="1" applyBorder="1"/>
    <xf numFmtId="187" fontId="6" fillId="0" borderId="5" xfId="1" applyNumberFormat="1" applyFont="1" applyBorder="1"/>
    <xf numFmtId="43" fontId="5" fillId="4" borderId="5" xfId="1" applyFont="1" applyFill="1" applyBorder="1"/>
    <xf numFmtId="0" fontId="6" fillId="4" borderId="5" xfId="1" applyNumberFormat="1" applyFont="1" applyFill="1" applyBorder="1" applyAlignment="1">
      <alignment horizontal="right" vertical="top"/>
    </xf>
    <xf numFmtId="0" fontId="6" fillId="4" borderId="5" xfId="1" applyNumberFormat="1" applyFont="1" applyFill="1" applyBorder="1" applyAlignment="1">
      <alignment horizontal="right"/>
    </xf>
    <xf numFmtId="43" fontId="6" fillId="3" borderId="0" xfId="0" applyNumberFormat="1" applyFont="1" applyFill="1"/>
    <xf numFmtId="0" fontId="5" fillId="0" borderId="5" xfId="0" applyNumberFormat="1" applyFont="1" applyBorder="1"/>
    <xf numFmtId="187" fontId="6" fillId="0" borderId="5" xfId="1" applyNumberFormat="1" applyFont="1" applyFill="1" applyBorder="1"/>
    <xf numFmtId="43" fontId="6" fillId="0" borderId="0" xfId="0" applyNumberFormat="1" applyFont="1"/>
    <xf numFmtId="0" fontId="13" fillId="0" borderId="0" xfId="0" applyFont="1"/>
    <xf numFmtId="43" fontId="13" fillId="0" borderId="0" xfId="1" applyFont="1"/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43" fontId="13" fillId="0" borderId="5" xfId="0" applyNumberFormat="1" applyFont="1" applyBorder="1" applyAlignment="1">
      <alignment horizontal="center" vertical="top" wrapText="1"/>
    </xf>
    <xf numFmtId="187" fontId="13" fillId="2" borderId="5" xfId="0" applyNumberFormat="1" applyFont="1" applyFill="1" applyBorder="1" applyAlignment="1">
      <alignment horizontal="center" vertical="top" wrapText="1"/>
    </xf>
    <xf numFmtId="43" fontId="13" fillId="2" borderId="5" xfId="0" applyNumberFormat="1" applyFont="1" applyFill="1" applyBorder="1" applyAlignment="1">
      <alignment horizontal="center" vertical="top" wrapText="1"/>
    </xf>
    <xf numFmtId="187" fontId="13" fillId="3" borderId="5" xfId="1" applyNumberFormat="1" applyFont="1" applyFill="1" applyBorder="1"/>
    <xf numFmtId="43" fontId="13" fillId="3" borderId="5" xfId="1" applyFont="1" applyFill="1" applyBorder="1"/>
    <xf numFmtId="187" fontId="14" fillId="0" borderId="5" xfId="1" applyNumberFormat="1" applyFont="1" applyBorder="1"/>
    <xf numFmtId="43" fontId="14" fillId="0" borderId="5" xfId="1" applyFont="1" applyBorder="1"/>
    <xf numFmtId="43" fontId="13" fillId="4" borderId="5" xfId="1" applyFont="1" applyFill="1" applyBorder="1"/>
    <xf numFmtId="0" fontId="14" fillId="4" borderId="5" xfId="1" applyNumberFormat="1" applyFont="1" applyFill="1" applyBorder="1" applyAlignment="1">
      <alignment horizontal="right" vertical="top"/>
    </xf>
    <xf numFmtId="0" fontId="14" fillId="4" borderId="5" xfId="1" applyNumberFormat="1" applyFont="1" applyFill="1" applyBorder="1" applyAlignment="1">
      <alignment horizontal="right"/>
    </xf>
    <xf numFmtId="3" fontId="15" fillId="0" borderId="8" xfId="2" applyNumberFormat="1" applyFont="1" applyFill="1" applyBorder="1" applyAlignment="1">
      <alignment horizontal="right" vertical="center" wrapText="1"/>
    </xf>
    <xf numFmtId="43" fontId="14" fillId="3" borderId="0" xfId="0" applyNumberFormat="1" applyFont="1" applyFill="1"/>
    <xf numFmtId="187" fontId="14" fillId="0" borderId="5" xfId="1" applyNumberFormat="1" applyFont="1" applyFill="1" applyBorder="1"/>
    <xf numFmtId="0" fontId="14" fillId="0" borderId="0" xfId="0" applyFont="1"/>
    <xf numFmtId="43" fontId="14" fillId="0" borderId="0" xfId="0" applyNumberFormat="1" applyFont="1"/>
    <xf numFmtId="0" fontId="16" fillId="0" borderId="0" xfId="0" applyFont="1"/>
    <xf numFmtId="43" fontId="16" fillId="0" borderId="0" xfId="1" applyFont="1"/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3" fontId="16" fillId="0" borderId="5" xfId="0" applyNumberFormat="1" applyFont="1" applyBorder="1" applyAlignment="1">
      <alignment horizontal="center" vertical="top" wrapText="1"/>
    </xf>
    <xf numFmtId="187" fontId="16" fillId="2" borderId="5" xfId="0" applyNumberFormat="1" applyFont="1" applyFill="1" applyBorder="1" applyAlignment="1">
      <alignment horizontal="center" vertical="top" wrapText="1"/>
    </xf>
    <xf numFmtId="187" fontId="16" fillId="3" borderId="5" xfId="1" applyNumberFormat="1" applyFont="1" applyFill="1" applyBorder="1"/>
    <xf numFmtId="43" fontId="16" fillId="3" borderId="5" xfId="1" applyFont="1" applyFill="1" applyBorder="1"/>
    <xf numFmtId="187" fontId="17" fillId="0" borderId="5" xfId="1" applyNumberFormat="1" applyFont="1" applyBorder="1"/>
    <xf numFmtId="43" fontId="17" fillId="0" borderId="5" xfId="1" applyFont="1" applyBorder="1"/>
    <xf numFmtId="3" fontId="18" fillId="0" borderId="8" xfId="2" applyNumberFormat="1" applyFont="1" applyFill="1" applyBorder="1" applyAlignment="1">
      <alignment horizontal="right" vertical="center" wrapText="1"/>
    </xf>
    <xf numFmtId="43" fontId="17" fillId="3" borderId="0" xfId="0" applyNumberFormat="1" applyFont="1" applyFill="1"/>
    <xf numFmtId="0" fontId="17" fillId="0" borderId="0" xfId="0" applyFont="1"/>
    <xf numFmtId="43" fontId="17" fillId="0" borderId="0" xfId="0" applyNumberFormat="1" applyFont="1"/>
    <xf numFmtId="0" fontId="19" fillId="0" borderId="0" xfId="0" applyFont="1"/>
    <xf numFmtId="43" fontId="19" fillId="0" borderId="0" xfId="1" applyFont="1"/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43" fontId="19" fillId="0" borderId="5" xfId="0" applyNumberFormat="1" applyFont="1" applyBorder="1" applyAlignment="1">
      <alignment horizontal="center" vertical="top" wrapText="1"/>
    </xf>
    <xf numFmtId="187" fontId="19" fillId="2" borderId="5" xfId="0" applyNumberFormat="1" applyFont="1" applyFill="1" applyBorder="1" applyAlignment="1">
      <alignment horizontal="center" vertical="top" wrapText="1"/>
    </xf>
    <xf numFmtId="43" fontId="19" fillId="2" borderId="5" xfId="0" applyNumberFormat="1" applyFont="1" applyFill="1" applyBorder="1" applyAlignment="1">
      <alignment horizontal="center" vertical="top" wrapText="1"/>
    </xf>
    <xf numFmtId="187" fontId="19" fillId="3" borderId="5" xfId="1" applyNumberFormat="1" applyFont="1" applyFill="1" applyBorder="1"/>
    <xf numFmtId="43" fontId="19" fillId="3" borderId="5" xfId="1" applyFont="1" applyFill="1" applyBorder="1"/>
    <xf numFmtId="187" fontId="20" fillId="0" borderId="5" xfId="1" applyNumberFormat="1" applyFont="1" applyBorder="1"/>
    <xf numFmtId="43" fontId="20" fillId="0" borderId="5" xfId="1" applyFont="1" applyBorder="1"/>
    <xf numFmtId="43" fontId="19" fillId="4" borderId="5" xfId="1" applyFont="1" applyFill="1" applyBorder="1"/>
    <xf numFmtId="0" fontId="20" fillId="4" borderId="5" xfId="1" applyNumberFormat="1" applyFont="1" applyFill="1" applyBorder="1" applyAlignment="1">
      <alignment horizontal="right"/>
    </xf>
    <xf numFmtId="3" fontId="21" fillId="0" borderId="8" xfId="2" applyNumberFormat="1" applyFont="1" applyFill="1" applyBorder="1" applyAlignment="1">
      <alignment horizontal="right" vertical="center" wrapText="1"/>
    </xf>
    <xf numFmtId="43" fontId="20" fillId="3" borderId="0" xfId="0" applyNumberFormat="1" applyFont="1" applyFill="1"/>
    <xf numFmtId="187" fontId="20" fillId="0" borderId="5" xfId="1" applyNumberFormat="1" applyFont="1" applyFill="1" applyBorder="1"/>
    <xf numFmtId="0" fontId="20" fillId="0" borderId="0" xfId="0" applyFont="1"/>
    <xf numFmtId="43" fontId="20" fillId="0" borderId="0" xfId="0" applyNumberFormat="1" applyFont="1"/>
    <xf numFmtId="187" fontId="5" fillId="4" borderId="5" xfId="1" applyNumberFormat="1" applyFont="1" applyFill="1" applyBorder="1"/>
    <xf numFmtId="187" fontId="13" fillId="4" borderId="5" xfId="1" applyNumberFormat="1" applyFont="1" applyFill="1" applyBorder="1"/>
    <xf numFmtId="187" fontId="19" fillId="4" borderId="5" xfId="1" applyNumberFormat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/>
    </xf>
    <xf numFmtId="43" fontId="14" fillId="0" borderId="5" xfId="0" applyNumberFormat="1" applyFont="1" applyBorder="1" applyAlignment="1">
      <alignment horizontal="center" vertical="top" wrapText="1"/>
    </xf>
    <xf numFmtId="0" fontId="13" fillId="3" borderId="5" xfId="0" applyFont="1" applyFill="1" applyBorder="1"/>
    <xf numFmtId="43" fontId="13" fillId="0" borderId="5" xfId="0" applyNumberFormat="1" applyFont="1" applyBorder="1"/>
    <xf numFmtId="0" fontId="14" fillId="0" borderId="5" xfId="0" applyFont="1" applyBorder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43" fontId="17" fillId="0" borderId="5" xfId="0" applyNumberFormat="1" applyFont="1" applyBorder="1" applyAlignment="1">
      <alignment horizontal="center" vertical="top" wrapText="1"/>
    </xf>
    <xf numFmtId="43" fontId="16" fillId="0" borderId="5" xfId="0" applyNumberFormat="1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2" sqref="I12"/>
    </sheetView>
  </sheetViews>
  <sheetFormatPr defaultColWidth="9" defaultRowHeight="18.600000000000001" x14ac:dyDescent="0.55000000000000004"/>
  <cols>
    <col min="1" max="1" width="10.09765625" style="48" customWidth="1"/>
    <col min="2" max="5" width="4.296875" style="132" customWidth="1"/>
    <col min="6" max="6" width="5.69921875" style="132" customWidth="1"/>
    <col min="7" max="7" width="4.296875" style="132" customWidth="1"/>
    <col min="8" max="8" width="6.19921875" style="132" customWidth="1"/>
    <col min="9" max="9" width="8.296875" style="132" customWidth="1"/>
    <col min="10" max="10" width="7.09765625" style="133" customWidth="1"/>
    <col min="11" max="11" width="3.69921875" style="133" customWidth="1"/>
    <col min="12" max="23" width="3.69921875" style="48" customWidth="1"/>
    <col min="24" max="24" width="4.8984375" style="48" customWidth="1"/>
    <col min="25" max="26" width="0" style="48" hidden="1" customWidth="1"/>
    <col min="27" max="16384" width="9" style="48"/>
  </cols>
  <sheetData>
    <row r="1" spans="1:26" x14ac:dyDescent="0.55000000000000004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6" x14ac:dyDescent="0.55000000000000004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6" x14ac:dyDescent="0.55000000000000004">
      <c r="A3" s="49" t="s">
        <v>39</v>
      </c>
      <c r="B3" s="113"/>
      <c r="C3" s="113"/>
      <c r="D3" s="113"/>
      <c r="E3" s="113"/>
      <c r="F3" s="113"/>
      <c r="G3" s="113"/>
      <c r="H3" s="113"/>
      <c r="I3" s="113"/>
      <c r="J3" s="114"/>
      <c r="K3" s="114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53</v>
      </c>
      <c r="Z3" s="48" t="s">
        <v>1</v>
      </c>
    </row>
    <row r="4" spans="1:26" x14ac:dyDescent="0.55000000000000004">
      <c r="A4" s="51" t="s">
        <v>2</v>
      </c>
      <c r="B4" s="115" t="s">
        <v>3</v>
      </c>
      <c r="C4" s="116"/>
      <c r="D4" s="116"/>
      <c r="E4" s="116"/>
      <c r="F4" s="116"/>
      <c r="G4" s="116"/>
      <c r="H4" s="116"/>
      <c r="I4" s="116"/>
      <c r="J4" s="117"/>
      <c r="K4" s="118"/>
      <c r="L4" s="40" t="s">
        <v>4</v>
      </c>
      <c r="M4" s="41"/>
      <c r="N4" s="41"/>
      <c r="O4" s="41"/>
      <c r="P4" s="41"/>
      <c r="Q4" s="41"/>
      <c r="R4" s="41"/>
      <c r="S4" s="41"/>
      <c r="T4" s="41"/>
      <c r="U4" s="41"/>
      <c r="V4" s="52"/>
      <c r="W4" s="42" t="s">
        <v>5</v>
      </c>
      <c r="X4" s="53" t="s">
        <v>6</v>
      </c>
      <c r="Y4" s="53" t="s">
        <v>7</v>
      </c>
      <c r="Z4" s="54" t="s">
        <v>8</v>
      </c>
    </row>
    <row r="5" spans="1:26" s="6" customFormat="1" ht="60" x14ac:dyDescent="0.25">
      <c r="A5" s="55"/>
      <c r="B5" s="119" t="s">
        <v>9</v>
      </c>
      <c r="C5" s="119" t="s">
        <v>10</v>
      </c>
      <c r="D5" s="119" t="s">
        <v>11</v>
      </c>
      <c r="E5" s="119" t="s">
        <v>12</v>
      </c>
      <c r="F5" s="119" t="s">
        <v>13</v>
      </c>
      <c r="G5" s="119" t="s">
        <v>14</v>
      </c>
      <c r="H5" s="119" t="s">
        <v>15</v>
      </c>
      <c r="I5" s="119" t="s">
        <v>16</v>
      </c>
      <c r="J5" s="120" t="s">
        <v>17</v>
      </c>
      <c r="K5" s="120"/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3"/>
      <c r="X5" s="53"/>
      <c r="Y5" s="53"/>
      <c r="Z5" s="54"/>
    </row>
    <row r="6" spans="1:26" s="6" customFormat="1" ht="36" x14ac:dyDescent="0.25">
      <c r="A6" s="56"/>
      <c r="B6" s="121">
        <f>B7+B14+B18+B22+B26</f>
        <v>24</v>
      </c>
      <c r="C6" s="121">
        <f t="shared" ref="C6:W6" si="0">C7+C14+C18+C22+C26</f>
        <v>30</v>
      </c>
      <c r="D6" s="121">
        <f t="shared" si="0"/>
        <v>27</v>
      </c>
      <c r="E6" s="121">
        <f t="shared" si="0"/>
        <v>21</v>
      </c>
      <c r="F6" s="122">
        <f>E6*100/D6</f>
        <v>77.777777777777771</v>
      </c>
      <c r="G6" s="122"/>
      <c r="H6" s="122">
        <f t="shared" si="0"/>
        <v>30</v>
      </c>
      <c r="I6" s="121">
        <f t="shared" si="0"/>
        <v>4604951</v>
      </c>
      <c r="J6" s="121" t="e">
        <f t="shared" si="0"/>
        <v>#DIV/0!</v>
      </c>
      <c r="K6" s="121"/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0</v>
      </c>
      <c r="T6" s="57">
        <f t="shared" si="0"/>
        <v>0</v>
      </c>
      <c r="U6" s="57">
        <f t="shared" si="0"/>
        <v>0</v>
      </c>
      <c r="V6" s="57">
        <f>SUM(L6:U6)</f>
        <v>0</v>
      </c>
      <c r="W6" s="57">
        <f t="shared" si="0"/>
        <v>21</v>
      </c>
      <c r="X6" s="59">
        <f t="shared" ref="X6:X29" si="1">100-F6</f>
        <v>22.222222222222229</v>
      </c>
      <c r="Y6" s="5">
        <f>SUM(Y7:Y29)</f>
        <v>0.3</v>
      </c>
      <c r="Z6" s="5">
        <f>SUM(Z7:Z29)</f>
        <v>0</v>
      </c>
    </row>
    <row r="7" spans="1:26" x14ac:dyDescent="0.55000000000000004">
      <c r="A7" s="60" t="s">
        <v>23</v>
      </c>
      <c r="B7" s="84">
        <f>SUM(B8:B13)</f>
        <v>24</v>
      </c>
      <c r="C7" s="84">
        <f t="shared" ref="C7:D7" si="2">SUM(C8:C13)</f>
        <v>30</v>
      </c>
      <c r="D7" s="84">
        <f t="shared" si="2"/>
        <v>27</v>
      </c>
      <c r="E7" s="84">
        <f t="shared" ref="E7:U7" si="3">SUM(E8:E12)</f>
        <v>21</v>
      </c>
      <c r="F7" s="85">
        <f>E7*100/C7</f>
        <v>70</v>
      </c>
      <c r="G7" s="84">
        <f>C7-E7</f>
        <v>9</v>
      </c>
      <c r="H7" s="85">
        <f>G7*100/$C$6</f>
        <v>30</v>
      </c>
      <c r="I7" s="84">
        <v>1866977</v>
      </c>
      <c r="J7" s="85">
        <f>I7/E7</f>
        <v>88903.666666666672</v>
      </c>
      <c r="K7" s="124"/>
      <c r="L7" s="61">
        <f>SUM(L8:L12)</f>
        <v>0</v>
      </c>
      <c r="M7" s="61"/>
      <c r="N7" s="61"/>
      <c r="O7" s="61"/>
      <c r="P7" s="61"/>
      <c r="Q7" s="61"/>
      <c r="R7" s="61"/>
      <c r="S7" s="61">
        <f t="shared" si="3"/>
        <v>0</v>
      </c>
      <c r="T7" s="61">
        <f t="shared" si="3"/>
        <v>0</v>
      </c>
      <c r="U7" s="61">
        <f t="shared" si="3"/>
        <v>0</v>
      </c>
      <c r="V7" s="61">
        <f t="shared" ref="V7:V29" si="4">SUM(L7:U7)</f>
        <v>0</v>
      </c>
      <c r="W7" s="61">
        <f t="shared" ref="W7:W29" si="5">V7+E7</f>
        <v>21</v>
      </c>
      <c r="X7" s="63">
        <f t="shared" si="1"/>
        <v>30</v>
      </c>
      <c r="Y7" s="64">
        <f>H7*1/100</f>
        <v>0.3</v>
      </c>
    </row>
    <row r="8" spans="1:26" x14ac:dyDescent="0.55000000000000004">
      <c r="A8" s="65" t="s">
        <v>24</v>
      </c>
      <c r="B8" s="86"/>
      <c r="C8" s="86"/>
      <c r="D8" s="86"/>
      <c r="E8" s="86"/>
      <c r="F8" s="87" t="e">
        <f>E8*100/D8</f>
        <v>#DIV/0!</v>
      </c>
      <c r="G8" s="87"/>
      <c r="H8" s="88">
        <f>G8*100/$C$6</f>
        <v>0</v>
      </c>
      <c r="I8" s="87"/>
      <c r="J8" s="87"/>
      <c r="K8" s="126"/>
      <c r="L8" s="66"/>
      <c r="M8" s="66"/>
      <c r="N8" s="66"/>
      <c r="O8" s="66"/>
      <c r="P8" s="66"/>
      <c r="Q8" s="66"/>
      <c r="R8" s="66"/>
      <c r="S8" s="66"/>
      <c r="T8" s="66"/>
      <c r="U8" s="66"/>
      <c r="V8" s="66">
        <f t="shared" si="4"/>
        <v>0</v>
      </c>
      <c r="W8" s="66">
        <f t="shared" si="5"/>
        <v>0</v>
      </c>
      <c r="X8" s="63" t="e">
        <f t="shared" si="1"/>
        <v>#DIV/0!</v>
      </c>
      <c r="Y8" s="64"/>
    </row>
    <row r="9" spans="1:26" x14ac:dyDescent="0.55000000000000004">
      <c r="A9" s="65" t="s">
        <v>25</v>
      </c>
      <c r="B9" s="89"/>
      <c r="C9" s="89"/>
      <c r="D9" s="86"/>
      <c r="E9" s="89"/>
      <c r="F9" s="87" t="e">
        <f t="shared" ref="F9:F13" si="6">E9*100/D9</f>
        <v>#DIV/0!</v>
      </c>
      <c r="G9" s="87"/>
      <c r="H9" s="88">
        <f t="shared" ref="H9" si="7">G9*100/$C$6</f>
        <v>0</v>
      </c>
      <c r="I9" s="87"/>
      <c r="J9" s="87"/>
      <c r="K9" s="126"/>
      <c r="L9" s="66"/>
      <c r="M9" s="66"/>
      <c r="N9" s="66"/>
      <c r="O9" s="66"/>
      <c r="P9" s="66"/>
      <c r="Q9" s="66"/>
      <c r="R9" s="66"/>
      <c r="S9" s="66"/>
      <c r="T9" s="66"/>
      <c r="U9" s="66"/>
      <c r="V9" s="66">
        <f t="shared" si="4"/>
        <v>0</v>
      </c>
      <c r="W9" s="66">
        <f t="shared" si="5"/>
        <v>0</v>
      </c>
      <c r="X9" s="63" t="e">
        <f t="shared" si="1"/>
        <v>#DIV/0!</v>
      </c>
      <c r="Y9" s="64"/>
    </row>
    <row r="10" spans="1:26" x14ac:dyDescent="0.55000000000000004">
      <c r="A10" s="65" t="s">
        <v>26</v>
      </c>
      <c r="B10" s="90">
        <v>24</v>
      </c>
      <c r="C10" s="90">
        <v>30</v>
      </c>
      <c r="D10" s="86">
        <f>+C10*0.9</f>
        <v>27</v>
      </c>
      <c r="E10" s="90">
        <v>21</v>
      </c>
      <c r="F10" s="87">
        <f t="shared" si="6"/>
        <v>77.777777777777771</v>
      </c>
      <c r="G10" s="87">
        <f>+D10-E10</f>
        <v>6</v>
      </c>
      <c r="H10" s="88">
        <f>+G10*100/C10</f>
        <v>20</v>
      </c>
      <c r="I10" s="91">
        <v>175364</v>
      </c>
      <c r="J10" s="87">
        <f>+I10/E10</f>
        <v>8350.6666666666661</v>
      </c>
      <c r="K10" s="126"/>
      <c r="L10" s="66"/>
      <c r="M10" s="66"/>
      <c r="N10" s="66"/>
      <c r="O10" s="66"/>
      <c r="P10" s="66">
        <v>1</v>
      </c>
      <c r="Q10" s="66"/>
      <c r="R10" s="66"/>
      <c r="S10" s="66"/>
      <c r="T10" s="66"/>
      <c r="U10" s="66"/>
      <c r="V10" s="66">
        <f t="shared" si="4"/>
        <v>1</v>
      </c>
      <c r="W10" s="66">
        <f t="shared" si="5"/>
        <v>22</v>
      </c>
      <c r="X10" s="63">
        <f t="shared" si="1"/>
        <v>22.222222222222229</v>
      </c>
      <c r="Y10" s="64"/>
    </row>
    <row r="11" spans="1:26" x14ac:dyDescent="0.55000000000000004">
      <c r="A11" s="65" t="s">
        <v>27</v>
      </c>
      <c r="B11" s="128"/>
      <c r="C11" s="128"/>
      <c r="D11" s="125"/>
      <c r="E11" s="128"/>
      <c r="F11" s="126" t="e">
        <f t="shared" si="6"/>
        <v>#DIV/0!</v>
      </c>
      <c r="G11" s="126"/>
      <c r="H11" s="126"/>
      <c r="I11" s="126"/>
      <c r="J11" s="126"/>
      <c r="K11" s="12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>
        <f t="shared" si="4"/>
        <v>0</v>
      </c>
      <c r="W11" s="66">
        <f t="shared" si="5"/>
        <v>0</v>
      </c>
      <c r="X11" s="63" t="e">
        <f t="shared" si="1"/>
        <v>#DIV/0!</v>
      </c>
      <c r="Y11" s="64"/>
    </row>
    <row r="12" spans="1:26" x14ac:dyDescent="0.55000000000000004">
      <c r="A12" s="65" t="s">
        <v>28</v>
      </c>
      <c r="B12" s="125"/>
      <c r="C12" s="125"/>
      <c r="D12" s="125"/>
      <c r="E12" s="125"/>
      <c r="F12" s="126" t="e">
        <f t="shared" si="6"/>
        <v>#DIV/0!</v>
      </c>
      <c r="G12" s="126"/>
      <c r="H12" s="126"/>
      <c r="I12" s="126"/>
      <c r="J12" s="126"/>
      <c r="K12" s="12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>
        <f t="shared" si="4"/>
        <v>0</v>
      </c>
      <c r="W12" s="66">
        <f t="shared" si="5"/>
        <v>0</v>
      </c>
      <c r="X12" s="63" t="e">
        <f t="shared" si="1"/>
        <v>#DIV/0!</v>
      </c>
      <c r="Y12" s="64"/>
    </row>
    <row r="13" spans="1:26" x14ac:dyDescent="0.55000000000000004">
      <c r="A13" s="65" t="s">
        <v>29</v>
      </c>
      <c r="B13" s="125"/>
      <c r="C13" s="125"/>
      <c r="D13" s="125"/>
      <c r="E13" s="125"/>
      <c r="F13" s="126" t="e">
        <f t="shared" si="6"/>
        <v>#DIV/0!</v>
      </c>
      <c r="G13" s="126"/>
      <c r="H13" s="126"/>
      <c r="I13" s="126"/>
      <c r="J13" s="126"/>
      <c r="K13" s="12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>
        <f t="shared" si="4"/>
        <v>0</v>
      </c>
      <c r="W13" s="66">
        <f t="shared" si="5"/>
        <v>0</v>
      </c>
      <c r="X13" s="63" t="e">
        <f t="shared" si="1"/>
        <v>#DIV/0!</v>
      </c>
      <c r="Y13" s="64"/>
    </row>
    <row r="14" spans="1:26" x14ac:dyDescent="0.55000000000000004">
      <c r="A14" s="60" t="s">
        <v>30</v>
      </c>
      <c r="B14" s="123">
        <f>SUM(B15:B17)</f>
        <v>0</v>
      </c>
      <c r="C14" s="123">
        <f t="shared" ref="C14:D26" si="8">B14*80/100</f>
        <v>0</v>
      </c>
      <c r="D14" s="123">
        <f t="shared" ref="D14:U14" si="9">SUM(D15:D16)</f>
        <v>0</v>
      </c>
      <c r="E14" s="123">
        <f t="shared" si="9"/>
        <v>0</v>
      </c>
      <c r="F14" s="124" t="e">
        <f t="shared" ref="F14:F26" si="10">E14*100/C14</f>
        <v>#DIV/0!</v>
      </c>
      <c r="G14" s="124">
        <f>C14-E14</f>
        <v>0</v>
      </c>
      <c r="H14" s="124">
        <f>G14*100/$C$6</f>
        <v>0</v>
      </c>
      <c r="I14" s="123">
        <v>1471907</v>
      </c>
      <c r="J14" s="130" t="e">
        <f>I14/E14</f>
        <v>#DIV/0!</v>
      </c>
      <c r="K14" s="130"/>
      <c r="L14" s="61">
        <f t="shared" si="9"/>
        <v>0</v>
      </c>
      <c r="M14" s="61">
        <f t="shared" si="9"/>
        <v>0</v>
      </c>
      <c r="N14" s="61">
        <f t="shared" si="9"/>
        <v>0</v>
      </c>
      <c r="O14" s="61">
        <f t="shared" si="9"/>
        <v>0</v>
      </c>
      <c r="P14" s="61">
        <f t="shared" si="9"/>
        <v>0</v>
      </c>
      <c r="Q14" s="61">
        <f t="shared" si="9"/>
        <v>0</v>
      </c>
      <c r="R14" s="61">
        <f t="shared" si="9"/>
        <v>0</v>
      </c>
      <c r="S14" s="61">
        <f t="shared" si="9"/>
        <v>0</v>
      </c>
      <c r="T14" s="61">
        <f t="shared" si="9"/>
        <v>0</v>
      </c>
      <c r="U14" s="61">
        <f t="shared" si="9"/>
        <v>0</v>
      </c>
      <c r="V14" s="61">
        <f t="shared" si="4"/>
        <v>0</v>
      </c>
      <c r="W14" s="61">
        <f t="shared" si="5"/>
        <v>0</v>
      </c>
      <c r="X14" s="63" t="e">
        <f t="shared" si="1"/>
        <v>#DIV/0!</v>
      </c>
      <c r="Y14" s="71">
        <f>H14*1/100</f>
        <v>0</v>
      </c>
    </row>
    <row r="15" spans="1:26" x14ac:dyDescent="0.55000000000000004">
      <c r="A15" s="65" t="s">
        <v>31</v>
      </c>
      <c r="B15" s="125"/>
      <c r="C15" s="125"/>
      <c r="D15" s="125"/>
      <c r="E15" s="125"/>
      <c r="F15" s="126" t="e">
        <f t="shared" ref="F15:F17" si="11">E15*100/D15</f>
        <v>#DIV/0!</v>
      </c>
      <c r="G15" s="126"/>
      <c r="H15" s="126"/>
      <c r="I15" s="126"/>
      <c r="J15" s="126"/>
      <c r="K15" s="12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>
        <f t="shared" si="4"/>
        <v>0</v>
      </c>
      <c r="W15" s="66">
        <f t="shared" si="5"/>
        <v>0</v>
      </c>
      <c r="X15" s="63" t="e">
        <f t="shared" si="1"/>
        <v>#DIV/0!</v>
      </c>
      <c r="Y15" s="64"/>
    </row>
    <row r="16" spans="1:26" x14ac:dyDescent="0.55000000000000004">
      <c r="A16" s="65" t="s">
        <v>28</v>
      </c>
      <c r="B16" s="125"/>
      <c r="C16" s="125"/>
      <c r="D16" s="125"/>
      <c r="E16" s="125"/>
      <c r="F16" s="126" t="e">
        <f t="shared" si="11"/>
        <v>#DIV/0!</v>
      </c>
      <c r="G16" s="126"/>
      <c r="H16" s="126"/>
      <c r="I16" s="126"/>
      <c r="J16" s="126"/>
      <c r="K16" s="12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>
        <f t="shared" si="4"/>
        <v>0</v>
      </c>
      <c r="W16" s="66">
        <f t="shared" si="5"/>
        <v>0</v>
      </c>
      <c r="X16" s="63" t="e">
        <f t="shared" si="1"/>
        <v>#DIV/0!</v>
      </c>
      <c r="Y16" s="64"/>
    </row>
    <row r="17" spans="1:25" x14ac:dyDescent="0.55000000000000004">
      <c r="A17" s="65" t="s">
        <v>29</v>
      </c>
      <c r="B17" s="125"/>
      <c r="C17" s="125"/>
      <c r="D17" s="125"/>
      <c r="E17" s="125"/>
      <c r="F17" s="126" t="e">
        <f t="shared" si="11"/>
        <v>#DIV/0!</v>
      </c>
      <c r="G17" s="126"/>
      <c r="H17" s="126"/>
      <c r="I17" s="126"/>
      <c r="J17" s="126"/>
      <c r="K17" s="12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>
        <f t="shared" si="4"/>
        <v>0</v>
      </c>
      <c r="W17" s="66">
        <f t="shared" si="5"/>
        <v>0</v>
      </c>
      <c r="X17" s="63" t="e">
        <f t="shared" si="1"/>
        <v>#DIV/0!</v>
      </c>
      <c r="Y17" s="64"/>
    </row>
    <row r="18" spans="1:25" x14ac:dyDescent="0.55000000000000004">
      <c r="A18" s="60" t="s">
        <v>32</v>
      </c>
      <c r="B18" s="123">
        <f>SUM(B19:B21)</f>
        <v>0</v>
      </c>
      <c r="C18" s="123">
        <f t="shared" si="8"/>
        <v>0</v>
      </c>
      <c r="D18" s="123">
        <f t="shared" si="8"/>
        <v>0</v>
      </c>
      <c r="E18" s="123">
        <f t="shared" ref="E18" si="12">SUM(E19:E20)</f>
        <v>0</v>
      </c>
      <c r="F18" s="124" t="e">
        <f t="shared" si="10"/>
        <v>#DIV/0!</v>
      </c>
      <c r="G18" s="124">
        <f>C18-E18</f>
        <v>0</v>
      </c>
      <c r="H18" s="124">
        <f>G18*100/$C$6</f>
        <v>0</v>
      </c>
      <c r="I18" s="123">
        <v>538416</v>
      </c>
      <c r="J18" s="124" t="e">
        <f>I18/E18</f>
        <v>#DIV/0!</v>
      </c>
      <c r="K18" s="124"/>
      <c r="L18" s="61">
        <f t="shared" ref="L18:U18" si="13">SUM(L19:L20)</f>
        <v>0</v>
      </c>
      <c r="M18" s="61">
        <f t="shared" si="13"/>
        <v>0</v>
      </c>
      <c r="N18" s="61">
        <f t="shared" si="13"/>
        <v>0</v>
      </c>
      <c r="O18" s="61">
        <f t="shared" si="13"/>
        <v>0</v>
      </c>
      <c r="P18" s="61">
        <f t="shared" si="13"/>
        <v>0</v>
      </c>
      <c r="Q18" s="61">
        <f t="shared" si="13"/>
        <v>0</v>
      </c>
      <c r="R18" s="61">
        <f t="shared" si="13"/>
        <v>0</v>
      </c>
      <c r="S18" s="61">
        <f t="shared" si="13"/>
        <v>0</v>
      </c>
      <c r="T18" s="61">
        <f t="shared" si="13"/>
        <v>0</v>
      </c>
      <c r="U18" s="61">
        <f t="shared" si="13"/>
        <v>0</v>
      </c>
      <c r="V18" s="61">
        <f t="shared" si="4"/>
        <v>0</v>
      </c>
      <c r="W18" s="61">
        <f t="shared" si="5"/>
        <v>0</v>
      </c>
      <c r="X18" s="63" t="e">
        <f t="shared" si="1"/>
        <v>#DIV/0!</v>
      </c>
      <c r="Y18" s="71">
        <f>H18*1/100</f>
        <v>0</v>
      </c>
    </row>
    <row r="19" spans="1:25" x14ac:dyDescent="0.55000000000000004">
      <c r="A19" s="65" t="s">
        <v>33</v>
      </c>
      <c r="B19" s="125"/>
      <c r="C19" s="125"/>
      <c r="D19" s="125"/>
      <c r="E19" s="125"/>
      <c r="F19" s="126" t="e">
        <f t="shared" ref="F19:F21" si="14">E19*100/D19</f>
        <v>#DIV/0!</v>
      </c>
      <c r="G19" s="126"/>
      <c r="H19" s="126"/>
      <c r="I19" s="126"/>
      <c r="J19" s="126"/>
      <c r="K19" s="12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>
        <f t="shared" si="4"/>
        <v>0</v>
      </c>
      <c r="W19" s="66">
        <f t="shared" si="5"/>
        <v>0</v>
      </c>
      <c r="X19" s="63" t="e">
        <f t="shared" si="1"/>
        <v>#DIV/0!</v>
      </c>
      <c r="Y19" s="64"/>
    </row>
    <row r="20" spans="1:25" x14ac:dyDescent="0.55000000000000004">
      <c r="A20" s="65" t="s">
        <v>28</v>
      </c>
      <c r="B20" s="125"/>
      <c r="C20" s="125"/>
      <c r="D20" s="125"/>
      <c r="E20" s="125"/>
      <c r="F20" s="126" t="e">
        <f t="shared" si="14"/>
        <v>#DIV/0!</v>
      </c>
      <c r="G20" s="126"/>
      <c r="H20" s="126"/>
      <c r="I20" s="126"/>
      <c r="J20" s="126"/>
      <c r="K20" s="12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>
        <f t="shared" si="4"/>
        <v>0</v>
      </c>
      <c r="W20" s="66">
        <f t="shared" si="5"/>
        <v>0</v>
      </c>
      <c r="X20" s="63" t="e">
        <f t="shared" si="1"/>
        <v>#DIV/0!</v>
      </c>
      <c r="Y20" s="64"/>
    </row>
    <row r="21" spans="1:25" x14ac:dyDescent="0.55000000000000004">
      <c r="A21" s="65" t="s">
        <v>29</v>
      </c>
      <c r="B21" s="125"/>
      <c r="C21" s="125"/>
      <c r="D21" s="125"/>
      <c r="E21" s="125"/>
      <c r="F21" s="126" t="e">
        <f t="shared" si="14"/>
        <v>#DIV/0!</v>
      </c>
      <c r="G21" s="126"/>
      <c r="H21" s="126"/>
      <c r="I21" s="126"/>
      <c r="J21" s="126"/>
      <c r="K21" s="12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>
        <f t="shared" si="4"/>
        <v>0</v>
      </c>
      <c r="W21" s="66">
        <f t="shared" si="5"/>
        <v>0</v>
      </c>
      <c r="X21" s="63" t="e">
        <f t="shared" si="1"/>
        <v>#DIV/0!</v>
      </c>
      <c r="Y21" s="64"/>
    </row>
    <row r="22" spans="1:25" x14ac:dyDescent="0.55000000000000004">
      <c r="A22" s="60" t="s">
        <v>34</v>
      </c>
      <c r="B22" s="123">
        <f>SUM(B23:B25)</f>
        <v>0</v>
      </c>
      <c r="C22" s="123">
        <f>B22*80/100</f>
        <v>0</v>
      </c>
      <c r="D22" s="123">
        <f t="shared" si="8"/>
        <v>0</v>
      </c>
      <c r="E22" s="123">
        <f t="shared" ref="E22" si="15">SUM(E23:E24)</f>
        <v>0</v>
      </c>
      <c r="F22" s="124" t="e">
        <f t="shared" si="10"/>
        <v>#DIV/0!</v>
      </c>
      <c r="G22" s="124">
        <f>C22-E22</f>
        <v>0</v>
      </c>
      <c r="H22" s="124">
        <f>G22*100/$C$6</f>
        <v>0</v>
      </c>
      <c r="I22" s="123">
        <v>377836</v>
      </c>
      <c r="J22" s="124" t="e">
        <f>I22/E22</f>
        <v>#DIV/0!</v>
      </c>
      <c r="K22" s="124"/>
      <c r="L22" s="61">
        <f t="shared" ref="L22:U22" si="16">SUM(L23:L24)</f>
        <v>0</v>
      </c>
      <c r="M22" s="61">
        <f t="shared" si="16"/>
        <v>0</v>
      </c>
      <c r="N22" s="61">
        <f t="shared" si="16"/>
        <v>0</v>
      </c>
      <c r="O22" s="61">
        <f t="shared" si="16"/>
        <v>0</v>
      </c>
      <c r="P22" s="61">
        <f t="shared" si="16"/>
        <v>0</v>
      </c>
      <c r="Q22" s="61">
        <f t="shared" si="16"/>
        <v>0</v>
      </c>
      <c r="R22" s="61">
        <f t="shared" si="16"/>
        <v>0</v>
      </c>
      <c r="S22" s="61">
        <f t="shared" si="16"/>
        <v>0</v>
      </c>
      <c r="T22" s="61">
        <f t="shared" si="16"/>
        <v>0</v>
      </c>
      <c r="U22" s="61">
        <f t="shared" si="16"/>
        <v>0</v>
      </c>
      <c r="V22" s="61">
        <f t="shared" si="4"/>
        <v>0</v>
      </c>
      <c r="W22" s="61">
        <f t="shared" si="5"/>
        <v>0</v>
      </c>
      <c r="X22" s="63" t="e">
        <f t="shared" si="1"/>
        <v>#DIV/0!</v>
      </c>
      <c r="Y22" s="71">
        <f>H22*1/100</f>
        <v>0</v>
      </c>
    </row>
    <row r="23" spans="1:25" x14ac:dyDescent="0.55000000000000004">
      <c r="A23" s="65" t="s">
        <v>35</v>
      </c>
      <c r="B23" s="125"/>
      <c r="C23" s="125"/>
      <c r="D23" s="125"/>
      <c r="E23" s="125"/>
      <c r="F23" s="126" t="e">
        <f t="shared" ref="F23:F25" si="17">E23*100/D23</f>
        <v>#DIV/0!</v>
      </c>
      <c r="G23" s="126"/>
      <c r="H23" s="126"/>
      <c r="I23" s="126"/>
      <c r="J23" s="126"/>
      <c r="K23" s="12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>
        <f t="shared" si="4"/>
        <v>0</v>
      </c>
      <c r="W23" s="66">
        <f t="shared" si="5"/>
        <v>0</v>
      </c>
      <c r="X23" s="63" t="e">
        <f t="shared" si="1"/>
        <v>#DIV/0!</v>
      </c>
      <c r="Y23" s="64"/>
    </row>
    <row r="24" spans="1:25" x14ac:dyDescent="0.55000000000000004">
      <c r="A24" s="65" t="s">
        <v>28</v>
      </c>
      <c r="B24" s="125"/>
      <c r="C24" s="125"/>
      <c r="D24" s="125"/>
      <c r="E24" s="125"/>
      <c r="F24" s="126" t="e">
        <f t="shared" si="17"/>
        <v>#DIV/0!</v>
      </c>
      <c r="G24" s="126"/>
      <c r="H24" s="126"/>
      <c r="I24" s="126"/>
      <c r="J24" s="126"/>
      <c r="K24" s="12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>
        <f t="shared" si="4"/>
        <v>0</v>
      </c>
      <c r="W24" s="66">
        <f t="shared" si="5"/>
        <v>0</v>
      </c>
      <c r="X24" s="63" t="e">
        <f t="shared" si="1"/>
        <v>#DIV/0!</v>
      </c>
      <c r="Y24" s="64"/>
    </row>
    <row r="25" spans="1:25" x14ac:dyDescent="0.55000000000000004">
      <c r="A25" s="65" t="s">
        <v>29</v>
      </c>
      <c r="B25" s="131"/>
      <c r="C25" s="131"/>
      <c r="D25" s="125"/>
      <c r="E25" s="125"/>
      <c r="F25" s="126" t="e">
        <f t="shared" si="17"/>
        <v>#DIV/0!</v>
      </c>
      <c r="G25" s="126"/>
      <c r="H25" s="126"/>
      <c r="I25" s="126"/>
      <c r="J25" s="126"/>
      <c r="K25" s="12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>
        <f t="shared" si="4"/>
        <v>0</v>
      </c>
      <c r="W25" s="66">
        <f t="shared" si="5"/>
        <v>0</v>
      </c>
      <c r="X25" s="63" t="e">
        <f t="shared" si="1"/>
        <v>#DIV/0!</v>
      </c>
      <c r="Y25" s="64"/>
    </row>
    <row r="26" spans="1:25" x14ac:dyDescent="0.55000000000000004">
      <c r="A26" s="60" t="s">
        <v>36</v>
      </c>
      <c r="B26" s="123">
        <f>SUM(B27:B29)</f>
        <v>0</v>
      </c>
      <c r="C26" s="123">
        <f t="shared" si="8"/>
        <v>0</v>
      </c>
      <c r="D26" s="123">
        <f t="shared" si="8"/>
        <v>0</v>
      </c>
      <c r="E26" s="123">
        <f t="shared" ref="E26" si="18">SUM(E27:E28)</f>
        <v>0</v>
      </c>
      <c r="F26" s="124" t="e">
        <f t="shared" si="10"/>
        <v>#DIV/0!</v>
      </c>
      <c r="G26" s="124">
        <f>C26-E26</f>
        <v>0</v>
      </c>
      <c r="H26" s="124">
        <f>G26*100/$C$6</f>
        <v>0</v>
      </c>
      <c r="I26" s="123">
        <v>349815</v>
      </c>
      <c r="J26" s="124" t="e">
        <f>I26/E26</f>
        <v>#DIV/0!</v>
      </c>
      <c r="K26" s="124"/>
      <c r="L26" s="61">
        <f t="shared" ref="L26:U26" si="19">SUM(L27:L28)</f>
        <v>0</v>
      </c>
      <c r="M26" s="61">
        <f t="shared" si="19"/>
        <v>0</v>
      </c>
      <c r="N26" s="61">
        <f t="shared" si="19"/>
        <v>0</v>
      </c>
      <c r="O26" s="61">
        <f t="shared" si="19"/>
        <v>0</v>
      </c>
      <c r="P26" s="61">
        <f t="shared" si="19"/>
        <v>0</v>
      </c>
      <c r="Q26" s="61">
        <f t="shared" si="19"/>
        <v>0</v>
      </c>
      <c r="R26" s="61">
        <f t="shared" si="19"/>
        <v>0</v>
      </c>
      <c r="S26" s="61">
        <f t="shared" si="19"/>
        <v>0</v>
      </c>
      <c r="T26" s="61">
        <f t="shared" si="19"/>
        <v>0</v>
      </c>
      <c r="U26" s="61">
        <f t="shared" si="19"/>
        <v>0</v>
      </c>
      <c r="V26" s="61">
        <f t="shared" si="4"/>
        <v>0</v>
      </c>
      <c r="W26" s="61">
        <f t="shared" si="5"/>
        <v>0</v>
      </c>
      <c r="X26" s="63" t="e">
        <f t="shared" si="1"/>
        <v>#DIV/0!</v>
      </c>
      <c r="Y26" s="71">
        <f>H26*1/100</f>
        <v>0</v>
      </c>
    </row>
    <row r="27" spans="1:25" x14ac:dyDescent="0.55000000000000004">
      <c r="A27" s="65" t="s">
        <v>37</v>
      </c>
      <c r="B27" s="131"/>
      <c r="C27" s="131"/>
      <c r="D27" s="125"/>
      <c r="E27" s="125"/>
      <c r="F27" s="126" t="e">
        <f t="shared" ref="F27:F29" si="20">E27*100/D27</f>
        <v>#DIV/0!</v>
      </c>
      <c r="G27" s="126"/>
      <c r="H27" s="126"/>
      <c r="I27" s="126"/>
      <c r="J27" s="126"/>
      <c r="K27" s="12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>
        <f t="shared" si="4"/>
        <v>0</v>
      </c>
      <c r="W27" s="66">
        <f t="shared" si="5"/>
        <v>0</v>
      </c>
      <c r="X27" s="63" t="e">
        <f t="shared" si="1"/>
        <v>#DIV/0!</v>
      </c>
      <c r="Y27" s="64"/>
    </row>
    <row r="28" spans="1:25" x14ac:dyDescent="0.55000000000000004">
      <c r="A28" s="65" t="s">
        <v>28</v>
      </c>
      <c r="B28" s="125"/>
      <c r="C28" s="125"/>
      <c r="D28" s="125"/>
      <c r="E28" s="125"/>
      <c r="F28" s="126" t="e">
        <f t="shared" si="20"/>
        <v>#DIV/0!</v>
      </c>
      <c r="G28" s="126"/>
      <c r="H28" s="126"/>
      <c r="I28" s="126"/>
      <c r="J28" s="126"/>
      <c r="K28" s="12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>
        <f t="shared" si="4"/>
        <v>0</v>
      </c>
      <c r="W28" s="66">
        <f t="shared" si="5"/>
        <v>0</v>
      </c>
      <c r="X28" s="63" t="e">
        <f t="shared" si="1"/>
        <v>#DIV/0!</v>
      </c>
      <c r="Y28" s="64"/>
    </row>
    <row r="29" spans="1:25" x14ac:dyDescent="0.55000000000000004">
      <c r="A29" s="65" t="s">
        <v>29</v>
      </c>
      <c r="B29" s="125"/>
      <c r="C29" s="125"/>
      <c r="D29" s="125"/>
      <c r="E29" s="125"/>
      <c r="F29" s="126" t="e">
        <f t="shared" si="20"/>
        <v>#DIV/0!</v>
      </c>
      <c r="G29" s="126"/>
      <c r="H29" s="126"/>
      <c r="I29" s="126"/>
      <c r="J29" s="126"/>
      <c r="K29" s="12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>
        <f t="shared" si="4"/>
        <v>0</v>
      </c>
      <c r="W29" s="66">
        <f t="shared" si="5"/>
        <v>0</v>
      </c>
      <c r="X29" s="63" t="e">
        <f t="shared" si="1"/>
        <v>#DIV/0!</v>
      </c>
      <c r="Y29" s="64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selection activeCell="D9" sqref="D9"/>
    </sheetView>
  </sheetViews>
  <sheetFormatPr defaultColWidth="9" defaultRowHeight="24.6" x14ac:dyDescent="0.7"/>
  <cols>
    <col min="1" max="1" width="12.5" style="1" customWidth="1"/>
    <col min="2" max="8" width="5.3984375" style="48" customWidth="1"/>
    <col min="9" max="9" width="6.796875" style="48" customWidth="1"/>
    <col min="10" max="10" width="6.59765625" style="73" customWidth="1"/>
    <col min="11" max="11" width="3.296875" style="73" customWidth="1"/>
    <col min="12" max="22" width="3.296875" style="48" customWidth="1"/>
    <col min="23" max="23" width="3.8984375" style="48" customWidth="1"/>
    <col min="24" max="24" width="5.3984375" style="48" customWidth="1"/>
    <col min="25" max="26" width="0" style="1" hidden="1" customWidth="1"/>
    <col min="27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7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46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54</v>
      </c>
      <c r="Z3" s="1" t="s">
        <v>1</v>
      </c>
    </row>
    <row r="4" spans="1:26" x14ac:dyDescent="0.7">
      <c r="A4" s="35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52"/>
      <c r="K4" s="30"/>
      <c r="L4" s="40" t="s">
        <v>4</v>
      </c>
      <c r="M4" s="41"/>
      <c r="N4" s="41"/>
      <c r="O4" s="41"/>
      <c r="P4" s="41"/>
      <c r="Q4" s="41"/>
      <c r="R4" s="41"/>
      <c r="S4" s="41"/>
      <c r="T4" s="41"/>
      <c r="U4" s="41"/>
      <c r="V4" s="52"/>
      <c r="W4" s="42" t="s">
        <v>5</v>
      </c>
      <c r="X4" s="53" t="s">
        <v>6</v>
      </c>
      <c r="Y4" s="31" t="s">
        <v>7</v>
      </c>
      <c r="Z4" s="32" t="s">
        <v>8</v>
      </c>
    </row>
    <row r="5" spans="1:26" s="6" customFormat="1" ht="37.200000000000003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/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3"/>
      <c r="X5" s="53"/>
      <c r="Y5" s="31"/>
      <c r="Z5" s="32"/>
    </row>
    <row r="6" spans="1:26" s="11" customFormat="1" x14ac:dyDescent="0.25">
      <c r="A6" s="7"/>
      <c r="B6" s="57">
        <f>B7+B14+B18+B22+B26</f>
        <v>322</v>
      </c>
      <c r="C6" s="57">
        <f t="shared" ref="C6:W6" si="0">C7+C14+C18+C22+C26</f>
        <v>400</v>
      </c>
      <c r="D6" s="82">
        <f t="shared" si="0"/>
        <v>360</v>
      </c>
      <c r="E6" s="82">
        <f t="shared" si="0"/>
        <v>209</v>
      </c>
      <c r="F6" s="83">
        <f>E6*100/D6</f>
        <v>58.055555555555557</v>
      </c>
      <c r="G6" s="83"/>
      <c r="H6" s="83">
        <f t="shared" si="0"/>
        <v>47.75</v>
      </c>
      <c r="I6" s="82">
        <f t="shared" si="0"/>
        <v>4604951</v>
      </c>
      <c r="J6" s="104" t="e">
        <f t="shared" si="0"/>
        <v>#DIV/0!</v>
      </c>
      <c r="K6" s="57"/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26</v>
      </c>
      <c r="T6" s="57">
        <f t="shared" si="0"/>
        <v>6</v>
      </c>
      <c r="U6" s="57">
        <f t="shared" si="0"/>
        <v>26</v>
      </c>
      <c r="V6" s="57">
        <f>SUM(L6:U6)</f>
        <v>58</v>
      </c>
      <c r="W6" s="57">
        <f t="shared" si="0"/>
        <v>267</v>
      </c>
      <c r="X6" s="59">
        <f t="shared" ref="X6:X29" si="1">100-F6</f>
        <v>41.944444444444443</v>
      </c>
      <c r="Y6" s="10">
        <f>SUM(Y7:Y29)</f>
        <v>0.95499999999999996</v>
      </c>
      <c r="Z6" s="10">
        <f>SUM(Z7:Z29)</f>
        <v>0</v>
      </c>
    </row>
    <row r="7" spans="1:26" x14ac:dyDescent="0.7">
      <c r="A7" s="12" t="s">
        <v>23</v>
      </c>
      <c r="B7" s="61">
        <f>SUM(B8:B13)</f>
        <v>322</v>
      </c>
      <c r="C7" s="61">
        <f t="shared" ref="C7:D7" si="2">SUM(C8:C13)</f>
        <v>400</v>
      </c>
      <c r="D7" s="84">
        <f t="shared" si="2"/>
        <v>360</v>
      </c>
      <c r="E7" s="84">
        <f t="shared" ref="E7:U7" si="3">SUM(E8:E12)</f>
        <v>209</v>
      </c>
      <c r="F7" s="85">
        <f>E7*100/C7</f>
        <v>52.25</v>
      </c>
      <c r="G7" s="84">
        <f>C7-E7</f>
        <v>191</v>
      </c>
      <c r="H7" s="85">
        <f>G7*100/$C$6</f>
        <v>47.75</v>
      </c>
      <c r="I7" s="84">
        <v>1866977</v>
      </c>
      <c r="J7" s="85">
        <f>I7/E7</f>
        <v>8932.9043062200963</v>
      </c>
      <c r="K7" s="62"/>
      <c r="L7" s="61">
        <f>SUM(L8:L12)</f>
        <v>0</v>
      </c>
      <c r="M7" s="61"/>
      <c r="N7" s="61"/>
      <c r="O7" s="61"/>
      <c r="P7" s="61"/>
      <c r="Q7" s="61"/>
      <c r="R7" s="61"/>
      <c r="S7" s="61">
        <f t="shared" si="3"/>
        <v>26</v>
      </c>
      <c r="T7" s="61">
        <f t="shared" si="3"/>
        <v>6</v>
      </c>
      <c r="U7" s="61">
        <f t="shared" si="3"/>
        <v>26</v>
      </c>
      <c r="V7" s="61">
        <f t="shared" ref="V7:V29" si="4">SUM(L7:U7)</f>
        <v>58</v>
      </c>
      <c r="W7" s="61">
        <f t="shared" ref="W7:W29" si="5">V7+E7</f>
        <v>267</v>
      </c>
      <c r="X7" s="63">
        <f t="shared" si="1"/>
        <v>47.75</v>
      </c>
      <c r="Y7" s="28">
        <f>H7*2/100</f>
        <v>0.95499999999999996</v>
      </c>
    </row>
    <row r="8" spans="1:26" x14ac:dyDescent="0.7">
      <c r="A8" s="19" t="s">
        <v>24</v>
      </c>
      <c r="B8" s="66"/>
      <c r="C8" s="66"/>
      <c r="D8" s="66"/>
      <c r="E8" s="66"/>
      <c r="F8" s="63" t="e">
        <f>E8*100/D8</f>
        <v>#DIV/0!</v>
      </c>
      <c r="G8" s="134"/>
      <c r="H8" s="67"/>
      <c r="I8" s="134"/>
      <c r="J8" s="67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>
        <f t="shared" si="4"/>
        <v>0</v>
      </c>
      <c r="W8" s="66">
        <f t="shared" si="5"/>
        <v>0</v>
      </c>
      <c r="X8" s="63" t="e">
        <f t="shared" si="1"/>
        <v>#DIV/0!</v>
      </c>
      <c r="Y8" s="18"/>
    </row>
    <row r="9" spans="1:26" x14ac:dyDescent="0.7">
      <c r="A9" s="19" t="s">
        <v>25</v>
      </c>
      <c r="B9" s="68"/>
      <c r="C9" s="68"/>
      <c r="D9" s="66"/>
      <c r="E9" s="68"/>
      <c r="F9" s="63" t="e">
        <f t="shared" ref="F9:F13" si="6">E9*100/D9</f>
        <v>#DIV/0!</v>
      </c>
      <c r="G9" s="134"/>
      <c r="H9" s="67"/>
      <c r="I9" s="134"/>
      <c r="J9" s="67"/>
      <c r="K9" s="63"/>
      <c r="L9" s="66"/>
      <c r="M9" s="66"/>
      <c r="N9" s="66"/>
      <c r="O9" s="66"/>
      <c r="P9" s="66"/>
      <c r="Q9" s="66"/>
      <c r="R9" s="66"/>
      <c r="S9" s="66"/>
      <c r="T9" s="66"/>
      <c r="U9" s="66"/>
      <c r="V9" s="66">
        <f t="shared" si="4"/>
        <v>0</v>
      </c>
      <c r="W9" s="66">
        <f t="shared" si="5"/>
        <v>0</v>
      </c>
      <c r="X9" s="63" t="e">
        <f t="shared" si="1"/>
        <v>#DIV/0!</v>
      </c>
      <c r="Y9" s="18"/>
    </row>
    <row r="10" spans="1:26" x14ac:dyDescent="0.7">
      <c r="A10" s="19" t="s">
        <v>26</v>
      </c>
      <c r="B10" s="69">
        <v>322</v>
      </c>
      <c r="C10" s="69">
        <v>400</v>
      </c>
      <c r="D10" s="66">
        <f>+C10*0.9</f>
        <v>360</v>
      </c>
      <c r="E10" s="69">
        <f>5+204</f>
        <v>209</v>
      </c>
      <c r="F10" s="63">
        <f t="shared" si="6"/>
        <v>58.055555555555557</v>
      </c>
      <c r="G10" s="134">
        <f t="shared" ref="G10" si="7">C10-E10</f>
        <v>191</v>
      </c>
      <c r="H10" s="67">
        <f>+G10*100/C10</f>
        <v>47.75</v>
      </c>
      <c r="I10" s="91">
        <v>175364</v>
      </c>
      <c r="J10" s="67">
        <f t="shared" ref="J10" si="8">I10/E10</f>
        <v>839.06220095693777</v>
      </c>
      <c r="K10" s="63"/>
      <c r="L10" s="66"/>
      <c r="M10" s="66"/>
      <c r="N10" s="66"/>
      <c r="O10" s="66"/>
      <c r="P10" s="66"/>
      <c r="Q10" s="66"/>
      <c r="R10" s="66">
        <v>13</v>
      </c>
      <c r="S10" s="66">
        <v>26</v>
      </c>
      <c r="T10" s="66">
        <v>6</v>
      </c>
      <c r="U10" s="66">
        <v>26</v>
      </c>
      <c r="V10" s="66">
        <f>SUM(L10:U10)</f>
        <v>71</v>
      </c>
      <c r="W10" s="66">
        <f t="shared" si="5"/>
        <v>280</v>
      </c>
      <c r="X10" s="63">
        <f t="shared" si="1"/>
        <v>41.944444444444443</v>
      </c>
      <c r="Y10" s="18"/>
    </row>
    <row r="11" spans="1:26" x14ac:dyDescent="0.7">
      <c r="A11" s="19" t="s">
        <v>27</v>
      </c>
      <c r="B11" s="69"/>
      <c r="C11" s="69"/>
      <c r="D11" s="66"/>
      <c r="E11" s="69"/>
      <c r="F11" s="63" t="e">
        <f t="shared" si="6"/>
        <v>#DIV/0!</v>
      </c>
      <c r="G11" s="63"/>
      <c r="H11" s="63"/>
      <c r="I11" s="63"/>
      <c r="J11" s="63"/>
      <c r="K11" s="63"/>
      <c r="M11" s="66"/>
      <c r="N11" s="66"/>
      <c r="O11" s="66"/>
      <c r="P11" s="66"/>
      <c r="Q11" s="66"/>
      <c r="R11" s="66"/>
      <c r="S11" s="66"/>
      <c r="T11" s="66"/>
      <c r="U11" s="66"/>
      <c r="V11" s="66">
        <f t="shared" si="4"/>
        <v>0</v>
      </c>
      <c r="W11" s="66">
        <f t="shared" si="5"/>
        <v>0</v>
      </c>
      <c r="X11" s="63" t="e">
        <f t="shared" si="1"/>
        <v>#DIV/0!</v>
      </c>
      <c r="Y11" s="18"/>
    </row>
    <row r="12" spans="1:26" x14ac:dyDescent="0.7">
      <c r="A12" s="19" t="s">
        <v>28</v>
      </c>
      <c r="B12" s="66"/>
      <c r="C12" s="66"/>
      <c r="D12" s="66"/>
      <c r="E12" s="66"/>
      <c r="F12" s="63" t="e">
        <f t="shared" si="6"/>
        <v>#DIV/0!</v>
      </c>
      <c r="G12" s="63"/>
      <c r="H12" s="63"/>
      <c r="I12" s="63"/>
      <c r="J12" s="63"/>
      <c r="K12" s="6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>
        <f t="shared" si="4"/>
        <v>0</v>
      </c>
      <c r="W12" s="66">
        <f t="shared" si="5"/>
        <v>0</v>
      </c>
      <c r="X12" s="63" t="e">
        <f t="shared" si="1"/>
        <v>#DIV/0!</v>
      </c>
      <c r="Y12" s="18"/>
    </row>
    <row r="13" spans="1:26" x14ac:dyDescent="0.7">
      <c r="A13" s="19" t="s">
        <v>29</v>
      </c>
      <c r="B13" s="66"/>
      <c r="C13" s="66"/>
      <c r="D13" s="66"/>
      <c r="E13" s="66"/>
      <c r="F13" s="63" t="e">
        <f t="shared" si="6"/>
        <v>#DIV/0!</v>
      </c>
      <c r="G13" s="63"/>
      <c r="H13" s="63"/>
      <c r="I13" s="63"/>
      <c r="J13" s="63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>
        <f t="shared" si="4"/>
        <v>0</v>
      </c>
      <c r="W13" s="66">
        <f t="shared" si="5"/>
        <v>0</v>
      </c>
      <c r="X13" s="63" t="e">
        <f t="shared" si="1"/>
        <v>#DIV/0!</v>
      </c>
      <c r="Y13" s="18"/>
    </row>
    <row r="14" spans="1:26" x14ac:dyDescent="0.7">
      <c r="A14" s="12" t="s">
        <v>30</v>
      </c>
      <c r="B14" s="61">
        <f>SUM(B15:B17)</f>
        <v>0</v>
      </c>
      <c r="C14" s="61">
        <f t="shared" ref="C14:D26" si="9">B14*80/100</f>
        <v>0</v>
      </c>
      <c r="D14" s="61">
        <f t="shared" ref="D14:U14" si="10">SUM(D15:D16)</f>
        <v>0</v>
      </c>
      <c r="E14" s="61">
        <f t="shared" si="10"/>
        <v>0</v>
      </c>
      <c r="F14" s="62" t="e">
        <f t="shared" ref="F14:F26" si="11">E14*100/C14</f>
        <v>#DIV/0!</v>
      </c>
      <c r="G14" s="62">
        <f>C14-E14</f>
        <v>0</v>
      </c>
      <c r="H14" s="62">
        <f>G14*100/$C$6</f>
        <v>0</v>
      </c>
      <c r="I14" s="61">
        <v>1471907</v>
      </c>
      <c r="J14" s="70" t="e">
        <f>I14/E14</f>
        <v>#DIV/0!</v>
      </c>
      <c r="K14" s="70"/>
      <c r="L14" s="61">
        <f t="shared" si="10"/>
        <v>0</v>
      </c>
      <c r="M14" s="61">
        <f t="shared" si="10"/>
        <v>0</v>
      </c>
      <c r="N14" s="61">
        <f t="shared" si="10"/>
        <v>0</v>
      </c>
      <c r="O14" s="61">
        <f t="shared" si="10"/>
        <v>0</v>
      </c>
      <c r="P14" s="61">
        <f t="shared" si="10"/>
        <v>0</v>
      </c>
      <c r="Q14" s="61">
        <f t="shared" si="10"/>
        <v>0</v>
      </c>
      <c r="R14" s="61">
        <f t="shared" si="10"/>
        <v>0</v>
      </c>
      <c r="S14" s="61">
        <f t="shared" si="10"/>
        <v>0</v>
      </c>
      <c r="T14" s="61">
        <f t="shared" si="10"/>
        <v>0</v>
      </c>
      <c r="U14" s="61">
        <f t="shared" si="10"/>
        <v>0</v>
      </c>
      <c r="V14" s="61">
        <f t="shared" si="4"/>
        <v>0</v>
      </c>
      <c r="W14" s="61">
        <f t="shared" si="5"/>
        <v>0</v>
      </c>
      <c r="X14" s="63" t="e">
        <f t="shared" si="1"/>
        <v>#DIV/0!</v>
      </c>
      <c r="Y14" s="18">
        <f>H14*2/100</f>
        <v>0</v>
      </c>
    </row>
    <row r="15" spans="1:26" x14ac:dyDescent="0.7">
      <c r="A15" s="19" t="s">
        <v>31</v>
      </c>
      <c r="B15" s="66"/>
      <c r="C15" s="66"/>
      <c r="D15" s="66"/>
      <c r="E15" s="66"/>
      <c r="F15" s="63" t="e">
        <f t="shared" ref="F15:F17" si="12">E15*100/D15</f>
        <v>#DIV/0!</v>
      </c>
      <c r="G15" s="63"/>
      <c r="H15" s="63"/>
      <c r="I15" s="63"/>
      <c r="J15" s="63"/>
      <c r="K15" s="63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>
        <f t="shared" si="4"/>
        <v>0</v>
      </c>
      <c r="W15" s="66">
        <f t="shared" si="5"/>
        <v>0</v>
      </c>
      <c r="X15" s="63" t="e">
        <f t="shared" si="1"/>
        <v>#DIV/0!</v>
      </c>
      <c r="Y15" s="18"/>
    </row>
    <row r="16" spans="1:26" x14ac:dyDescent="0.7">
      <c r="A16" s="19" t="s">
        <v>28</v>
      </c>
      <c r="B16" s="66"/>
      <c r="C16" s="66"/>
      <c r="D16" s="66"/>
      <c r="E16" s="66"/>
      <c r="F16" s="63" t="e">
        <f t="shared" si="12"/>
        <v>#DIV/0!</v>
      </c>
      <c r="G16" s="63"/>
      <c r="H16" s="63"/>
      <c r="I16" s="63"/>
      <c r="J16" s="63"/>
      <c r="K16" s="63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>
        <f t="shared" si="4"/>
        <v>0</v>
      </c>
      <c r="W16" s="66">
        <f t="shared" si="5"/>
        <v>0</v>
      </c>
      <c r="X16" s="63" t="e">
        <f t="shared" si="1"/>
        <v>#DIV/0!</v>
      </c>
      <c r="Y16" s="18"/>
    </row>
    <row r="17" spans="1:25" x14ac:dyDescent="0.7">
      <c r="A17" s="19" t="s">
        <v>29</v>
      </c>
      <c r="B17" s="66"/>
      <c r="C17" s="66"/>
      <c r="D17" s="66"/>
      <c r="E17" s="66"/>
      <c r="F17" s="63" t="e">
        <f t="shared" si="12"/>
        <v>#DIV/0!</v>
      </c>
      <c r="G17" s="63"/>
      <c r="H17" s="63"/>
      <c r="I17" s="63"/>
      <c r="J17" s="63"/>
      <c r="K17" s="63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>
        <f t="shared" si="4"/>
        <v>0</v>
      </c>
      <c r="W17" s="66">
        <f t="shared" si="5"/>
        <v>0</v>
      </c>
      <c r="X17" s="63" t="e">
        <f t="shared" si="1"/>
        <v>#DIV/0!</v>
      </c>
      <c r="Y17" s="18"/>
    </row>
    <row r="18" spans="1:25" x14ac:dyDescent="0.7">
      <c r="A18" s="12" t="s">
        <v>32</v>
      </c>
      <c r="B18" s="61">
        <f>SUM(B19:B21)</f>
        <v>0</v>
      </c>
      <c r="C18" s="61">
        <f t="shared" si="9"/>
        <v>0</v>
      </c>
      <c r="D18" s="61">
        <f t="shared" si="9"/>
        <v>0</v>
      </c>
      <c r="E18" s="61">
        <f t="shared" ref="E18" si="13">SUM(E19:E20)</f>
        <v>0</v>
      </c>
      <c r="F18" s="62" t="e">
        <f t="shared" si="11"/>
        <v>#DIV/0!</v>
      </c>
      <c r="G18" s="62">
        <f>C18-E18</f>
        <v>0</v>
      </c>
      <c r="H18" s="62">
        <f>G18*100/$C$6</f>
        <v>0</v>
      </c>
      <c r="I18" s="61">
        <v>538416</v>
      </c>
      <c r="J18" s="62" t="e">
        <f>I18/E18</f>
        <v>#DIV/0!</v>
      </c>
      <c r="K18" s="62"/>
      <c r="L18" s="61">
        <f t="shared" ref="L18:U18" si="14">SUM(L19:L20)</f>
        <v>0</v>
      </c>
      <c r="M18" s="61">
        <f t="shared" si="14"/>
        <v>0</v>
      </c>
      <c r="N18" s="61">
        <f t="shared" si="14"/>
        <v>0</v>
      </c>
      <c r="O18" s="61">
        <f t="shared" si="14"/>
        <v>0</v>
      </c>
      <c r="P18" s="61">
        <f t="shared" si="14"/>
        <v>0</v>
      </c>
      <c r="Q18" s="61">
        <f t="shared" si="14"/>
        <v>0</v>
      </c>
      <c r="R18" s="61">
        <f t="shared" si="14"/>
        <v>0</v>
      </c>
      <c r="S18" s="61">
        <f t="shared" si="14"/>
        <v>0</v>
      </c>
      <c r="T18" s="61">
        <f t="shared" si="14"/>
        <v>0</v>
      </c>
      <c r="U18" s="61">
        <f t="shared" si="14"/>
        <v>0</v>
      </c>
      <c r="V18" s="61">
        <f t="shared" si="4"/>
        <v>0</v>
      </c>
      <c r="W18" s="61">
        <f t="shared" si="5"/>
        <v>0</v>
      </c>
      <c r="X18" s="63" t="e">
        <f t="shared" si="1"/>
        <v>#DIV/0!</v>
      </c>
      <c r="Y18" s="28">
        <f>H18*2/100</f>
        <v>0</v>
      </c>
    </row>
    <row r="19" spans="1:25" x14ac:dyDescent="0.7">
      <c r="A19" s="19" t="s">
        <v>33</v>
      </c>
      <c r="B19" s="66"/>
      <c r="C19" s="66"/>
      <c r="D19" s="66"/>
      <c r="E19" s="66"/>
      <c r="F19" s="63" t="e">
        <f t="shared" ref="F19:F21" si="15">E19*100/D19</f>
        <v>#DIV/0!</v>
      </c>
      <c r="G19" s="63"/>
      <c r="H19" s="63"/>
      <c r="I19" s="63"/>
      <c r="J19" s="63"/>
      <c r="K19" s="63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>
        <f t="shared" si="4"/>
        <v>0</v>
      </c>
      <c r="W19" s="66">
        <f t="shared" si="5"/>
        <v>0</v>
      </c>
      <c r="X19" s="63" t="e">
        <f t="shared" si="1"/>
        <v>#DIV/0!</v>
      </c>
      <c r="Y19" s="18"/>
    </row>
    <row r="20" spans="1:25" x14ac:dyDescent="0.7">
      <c r="A20" s="19" t="s">
        <v>28</v>
      </c>
      <c r="B20" s="66"/>
      <c r="C20" s="66"/>
      <c r="D20" s="66"/>
      <c r="E20" s="66"/>
      <c r="F20" s="63" t="e">
        <f t="shared" si="15"/>
        <v>#DIV/0!</v>
      </c>
      <c r="G20" s="63"/>
      <c r="H20" s="63"/>
      <c r="I20" s="63"/>
      <c r="J20" s="63"/>
      <c r="K20" s="63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>
        <f t="shared" si="4"/>
        <v>0</v>
      </c>
      <c r="W20" s="66">
        <f t="shared" si="5"/>
        <v>0</v>
      </c>
      <c r="X20" s="63" t="e">
        <f t="shared" si="1"/>
        <v>#DIV/0!</v>
      </c>
      <c r="Y20" s="18"/>
    </row>
    <row r="21" spans="1:25" x14ac:dyDescent="0.7">
      <c r="A21" s="19" t="s">
        <v>29</v>
      </c>
      <c r="B21" s="66"/>
      <c r="C21" s="66"/>
      <c r="D21" s="66"/>
      <c r="E21" s="66"/>
      <c r="F21" s="63" t="e">
        <f t="shared" si="15"/>
        <v>#DIV/0!</v>
      </c>
      <c r="G21" s="63"/>
      <c r="H21" s="63"/>
      <c r="I21" s="63"/>
      <c r="J21" s="63"/>
      <c r="K21" s="63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>
        <f t="shared" si="4"/>
        <v>0</v>
      </c>
      <c r="W21" s="66">
        <f t="shared" si="5"/>
        <v>0</v>
      </c>
      <c r="X21" s="63" t="e">
        <f t="shared" si="1"/>
        <v>#DIV/0!</v>
      </c>
      <c r="Y21" s="18"/>
    </row>
    <row r="22" spans="1:25" x14ac:dyDescent="0.7">
      <c r="A22" s="12" t="s">
        <v>34</v>
      </c>
      <c r="B22" s="61">
        <f>SUM(B23:B25)</f>
        <v>0</v>
      </c>
      <c r="C22" s="61">
        <f>B22*80/100</f>
        <v>0</v>
      </c>
      <c r="D22" s="61">
        <f t="shared" si="9"/>
        <v>0</v>
      </c>
      <c r="E22" s="61">
        <f t="shared" ref="E22" si="16">SUM(E23:E24)</f>
        <v>0</v>
      </c>
      <c r="F22" s="62" t="e">
        <f t="shared" si="11"/>
        <v>#DIV/0!</v>
      </c>
      <c r="G22" s="62">
        <f>C22-E22</f>
        <v>0</v>
      </c>
      <c r="H22" s="62">
        <f>G22*100/$C$6</f>
        <v>0</v>
      </c>
      <c r="I22" s="61">
        <v>377836</v>
      </c>
      <c r="J22" s="62" t="e">
        <f>I22/E22</f>
        <v>#DIV/0!</v>
      </c>
      <c r="K22" s="62"/>
      <c r="L22" s="61">
        <f t="shared" ref="L22:U22" si="17">SUM(L23:L24)</f>
        <v>0</v>
      </c>
      <c r="M22" s="61">
        <f t="shared" si="17"/>
        <v>0</v>
      </c>
      <c r="N22" s="61">
        <f t="shared" si="17"/>
        <v>0</v>
      </c>
      <c r="O22" s="61">
        <f t="shared" si="17"/>
        <v>0</v>
      </c>
      <c r="P22" s="61">
        <f t="shared" si="17"/>
        <v>0</v>
      </c>
      <c r="Q22" s="61">
        <f t="shared" si="17"/>
        <v>0</v>
      </c>
      <c r="R22" s="61">
        <f t="shared" si="17"/>
        <v>0</v>
      </c>
      <c r="S22" s="61">
        <f t="shared" si="17"/>
        <v>0</v>
      </c>
      <c r="T22" s="61">
        <f t="shared" si="17"/>
        <v>0</v>
      </c>
      <c r="U22" s="61">
        <f t="shared" si="17"/>
        <v>0</v>
      </c>
      <c r="V22" s="61">
        <f t="shared" si="4"/>
        <v>0</v>
      </c>
      <c r="W22" s="61">
        <f t="shared" si="5"/>
        <v>0</v>
      </c>
      <c r="X22" s="63" t="e">
        <f t="shared" si="1"/>
        <v>#DIV/0!</v>
      </c>
      <c r="Y22" s="28">
        <f>H22*2/100</f>
        <v>0</v>
      </c>
    </row>
    <row r="23" spans="1:25" x14ac:dyDescent="0.7">
      <c r="A23" s="19" t="s">
        <v>35</v>
      </c>
      <c r="B23" s="66"/>
      <c r="C23" s="66"/>
      <c r="D23" s="66"/>
      <c r="E23" s="66"/>
      <c r="F23" s="63" t="e">
        <f t="shared" ref="F23:F25" si="18">E23*100/D23</f>
        <v>#DIV/0!</v>
      </c>
      <c r="G23" s="63"/>
      <c r="H23" s="63"/>
      <c r="I23" s="63"/>
      <c r="J23" s="63"/>
      <c r="K23" s="63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>
        <f t="shared" si="4"/>
        <v>0</v>
      </c>
      <c r="W23" s="66">
        <f t="shared" si="5"/>
        <v>0</v>
      </c>
      <c r="X23" s="63" t="e">
        <f t="shared" si="1"/>
        <v>#DIV/0!</v>
      </c>
      <c r="Y23" s="18"/>
    </row>
    <row r="24" spans="1:25" x14ac:dyDescent="0.7">
      <c r="A24" s="19" t="s">
        <v>28</v>
      </c>
      <c r="B24" s="66"/>
      <c r="C24" s="66"/>
      <c r="D24" s="66"/>
      <c r="E24" s="66"/>
      <c r="F24" s="63" t="e">
        <f t="shared" si="18"/>
        <v>#DIV/0!</v>
      </c>
      <c r="G24" s="63"/>
      <c r="H24" s="63"/>
      <c r="I24" s="63"/>
      <c r="J24" s="63"/>
      <c r="K24" s="63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>
        <f t="shared" si="4"/>
        <v>0</v>
      </c>
      <c r="W24" s="66">
        <f t="shared" si="5"/>
        <v>0</v>
      </c>
      <c r="X24" s="63" t="e">
        <f t="shared" si="1"/>
        <v>#DIV/0!</v>
      </c>
      <c r="Y24" s="18"/>
    </row>
    <row r="25" spans="1:25" x14ac:dyDescent="0.7">
      <c r="A25" s="19" t="s">
        <v>29</v>
      </c>
      <c r="B25" s="72"/>
      <c r="C25" s="72"/>
      <c r="D25" s="66"/>
      <c r="E25" s="66"/>
      <c r="F25" s="63" t="e">
        <f t="shared" si="18"/>
        <v>#DIV/0!</v>
      </c>
      <c r="G25" s="63"/>
      <c r="H25" s="63"/>
      <c r="I25" s="63"/>
      <c r="J25" s="63"/>
      <c r="K25" s="63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>
        <f t="shared" si="4"/>
        <v>0</v>
      </c>
      <c r="W25" s="66">
        <f t="shared" si="5"/>
        <v>0</v>
      </c>
      <c r="X25" s="63" t="e">
        <f t="shared" si="1"/>
        <v>#DIV/0!</v>
      </c>
      <c r="Y25" s="18"/>
    </row>
    <row r="26" spans="1:25" x14ac:dyDescent="0.7">
      <c r="A26" s="12" t="s">
        <v>36</v>
      </c>
      <c r="B26" s="61">
        <f>SUM(B27:B29)</f>
        <v>0</v>
      </c>
      <c r="C26" s="61">
        <f t="shared" si="9"/>
        <v>0</v>
      </c>
      <c r="D26" s="61">
        <f t="shared" si="9"/>
        <v>0</v>
      </c>
      <c r="E26" s="61">
        <f t="shared" ref="E26" si="19">SUM(E27:E28)</f>
        <v>0</v>
      </c>
      <c r="F26" s="62" t="e">
        <f t="shared" si="11"/>
        <v>#DIV/0!</v>
      </c>
      <c r="G26" s="62">
        <f>C26-E26</f>
        <v>0</v>
      </c>
      <c r="H26" s="62">
        <f>G26*100/$C$6</f>
        <v>0</v>
      </c>
      <c r="I26" s="61">
        <v>349815</v>
      </c>
      <c r="J26" s="62" t="e">
        <f>I26/E26</f>
        <v>#DIV/0!</v>
      </c>
      <c r="K26" s="62"/>
      <c r="L26" s="61">
        <f t="shared" ref="L26:U26" si="20">SUM(L27:L28)</f>
        <v>0</v>
      </c>
      <c r="M26" s="61">
        <f t="shared" si="20"/>
        <v>0</v>
      </c>
      <c r="N26" s="61">
        <f t="shared" si="20"/>
        <v>0</v>
      </c>
      <c r="O26" s="61">
        <f t="shared" si="20"/>
        <v>0</v>
      </c>
      <c r="P26" s="61">
        <f t="shared" si="20"/>
        <v>0</v>
      </c>
      <c r="Q26" s="61">
        <f t="shared" si="20"/>
        <v>0</v>
      </c>
      <c r="R26" s="61">
        <f t="shared" si="20"/>
        <v>0</v>
      </c>
      <c r="S26" s="61">
        <f t="shared" si="20"/>
        <v>0</v>
      </c>
      <c r="T26" s="61">
        <f t="shared" si="20"/>
        <v>0</v>
      </c>
      <c r="U26" s="61">
        <f t="shared" si="20"/>
        <v>0</v>
      </c>
      <c r="V26" s="61">
        <f t="shared" si="4"/>
        <v>0</v>
      </c>
      <c r="W26" s="61">
        <f t="shared" si="5"/>
        <v>0</v>
      </c>
      <c r="X26" s="63" t="e">
        <f t="shared" si="1"/>
        <v>#DIV/0!</v>
      </c>
      <c r="Y26" s="28">
        <f>H26*2/100</f>
        <v>0</v>
      </c>
    </row>
    <row r="27" spans="1:25" x14ac:dyDescent="0.7">
      <c r="A27" s="19" t="s">
        <v>37</v>
      </c>
      <c r="B27" s="72"/>
      <c r="C27" s="72"/>
      <c r="D27" s="66"/>
      <c r="E27" s="66"/>
      <c r="F27" s="63" t="e">
        <f t="shared" ref="F27:F29" si="21">E27*100/D27</f>
        <v>#DIV/0!</v>
      </c>
      <c r="G27" s="63"/>
      <c r="H27" s="63"/>
      <c r="I27" s="63"/>
      <c r="J27" s="63"/>
      <c r="K27" s="63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>
        <f t="shared" si="4"/>
        <v>0</v>
      </c>
      <c r="W27" s="66">
        <f t="shared" si="5"/>
        <v>0</v>
      </c>
      <c r="X27" s="63" t="e">
        <f t="shared" si="1"/>
        <v>#DIV/0!</v>
      </c>
      <c r="Y27" s="18"/>
    </row>
    <row r="28" spans="1:25" x14ac:dyDescent="0.7">
      <c r="A28" s="19" t="s">
        <v>28</v>
      </c>
      <c r="B28" s="66"/>
      <c r="C28" s="66"/>
      <c r="D28" s="66"/>
      <c r="E28" s="66"/>
      <c r="F28" s="63" t="e">
        <f t="shared" si="21"/>
        <v>#DIV/0!</v>
      </c>
      <c r="G28" s="63"/>
      <c r="H28" s="63"/>
      <c r="I28" s="63"/>
      <c r="J28" s="63"/>
      <c r="K28" s="63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>
        <f t="shared" si="4"/>
        <v>0</v>
      </c>
      <c r="W28" s="66">
        <f t="shared" si="5"/>
        <v>0</v>
      </c>
      <c r="X28" s="63" t="e">
        <f t="shared" si="1"/>
        <v>#DIV/0!</v>
      </c>
      <c r="Y28" s="18"/>
    </row>
    <row r="29" spans="1:25" x14ac:dyDescent="0.7">
      <c r="A29" s="19" t="s">
        <v>29</v>
      </c>
      <c r="B29" s="66"/>
      <c r="C29" s="66"/>
      <c r="D29" s="66"/>
      <c r="E29" s="66"/>
      <c r="F29" s="63" t="e">
        <f t="shared" si="21"/>
        <v>#DIV/0!</v>
      </c>
      <c r="G29" s="63"/>
      <c r="H29" s="63"/>
      <c r="I29" s="63"/>
      <c r="J29" s="63"/>
      <c r="K29" s="63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>
        <f t="shared" si="4"/>
        <v>0</v>
      </c>
      <c r="W29" s="66">
        <f t="shared" si="5"/>
        <v>0</v>
      </c>
      <c r="X29" s="63" t="e">
        <f t="shared" si="1"/>
        <v>#DIV/0!</v>
      </c>
      <c r="Y29" s="18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selection activeCell="I10" sqref="I10"/>
    </sheetView>
  </sheetViews>
  <sheetFormatPr defaultColWidth="9" defaultRowHeight="24.6" x14ac:dyDescent="0.7"/>
  <cols>
    <col min="1" max="1" width="12.5" style="1" customWidth="1"/>
    <col min="2" max="5" width="4.8984375" style="48" customWidth="1"/>
    <col min="6" max="6" width="6.3984375" style="48" customWidth="1"/>
    <col min="7" max="7" width="4.8984375" style="48" customWidth="1"/>
    <col min="8" max="8" width="6.796875" style="48" customWidth="1"/>
    <col min="9" max="9" width="7.59765625" style="48" customWidth="1"/>
    <col min="10" max="10" width="7.3984375" style="73" customWidth="1"/>
    <col min="11" max="11" width="3.8984375" style="73" customWidth="1"/>
    <col min="12" max="23" width="3.8984375" style="48" customWidth="1"/>
    <col min="24" max="24" width="5.796875" style="48" customWidth="1"/>
    <col min="25" max="26" width="0" style="1" hidden="1" customWidth="1"/>
    <col min="27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7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47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53</v>
      </c>
      <c r="Z3" s="1" t="s">
        <v>1</v>
      </c>
    </row>
    <row r="4" spans="1:26" x14ac:dyDescent="0.7">
      <c r="A4" s="35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52"/>
      <c r="K4" s="30"/>
      <c r="L4" s="40" t="s">
        <v>4</v>
      </c>
      <c r="M4" s="41"/>
      <c r="N4" s="41"/>
      <c r="O4" s="41"/>
      <c r="P4" s="41"/>
      <c r="Q4" s="41"/>
      <c r="R4" s="41"/>
      <c r="S4" s="41"/>
      <c r="T4" s="41"/>
      <c r="U4" s="41"/>
      <c r="V4" s="52"/>
      <c r="W4" s="42" t="s">
        <v>5</v>
      </c>
      <c r="X4" s="53" t="s">
        <v>6</v>
      </c>
      <c r="Y4" s="31" t="s">
        <v>7</v>
      </c>
      <c r="Z4" s="32" t="s">
        <v>8</v>
      </c>
    </row>
    <row r="5" spans="1:26" s="6" customFormat="1" ht="37.200000000000003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/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3"/>
      <c r="X5" s="53"/>
      <c r="Y5" s="31"/>
      <c r="Z5" s="32"/>
    </row>
    <row r="6" spans="1:26" s="11" customFormat="1" x14ac:dyDescent="0.25">
      <c r="A6" s="7"/>
      <c r="B6" s="57">
        <f>B7+B14+B18+B22+B26</f>
        <v>10</v>
      </c>
      <c r="C6" s="57">
        <f t="shared" ref="C6:W6" si="0">C7+C14+C18+C22+C26</f>
        <v>12</v>
      </c>
      <c r="D6" s="57">
        <f t="shared" si="0"/>
        <v>10.8</v>
      </c>
      <c r="E6" s="57">
        <f t="shared" si="0"/>
        <v>5</v>
      </c>
      <c r="F6" s="58">
        <f>E6*100/D6</f>
        <v>46.296296296296291</v>
      </c>
      <c r="G6" s="58"/>
      <c r="H6" s="58">
        <f t="shared" si="0"/>
        <v>58.333333333333336</v>
      </c>
      <c r="I6" s="104">
        <f t="shared" si="0"/>
        <v>4604951</v>
      </c>
      <c r="J6" s="104" t="e">
        <f t="shared" si="0"/>
        <v>#DIV/0!</v>
      </c>
      <c r="K6" s="57"/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0</v>
      </c>
      <c r="T6" s="57">
        <f t="shared" si="0"/>
        <v>0</v>
      </c>
      <c r="U6" s="57">
        <f t="shared" si="0"/>
        <v>2</v>
      </c>
      <c r="V6" s="57">
        <f>SUM(L6:U6)</f>
        <v>2</v>
      </c>
      <c r="W6" s="57">
        <f t="shared" si="0"/>
        <v>7</v>
      </c>
      <c r="X6" s="59">
        <f t="shared" ref="X6:X29" si="1">100-F6</f>
        <v>53.703703703703709</v>
      </c>
      <c r="Y6" s="10">
        <f>SUM(Y7:Y29)</f>
        <v>0.58333333333333337</v>
      </c>
      <c r="Z6" s="10">
        <f>SUM(Z7:Z29)</f>
        <v>0</v>
      </c>
    </row>
    <row r="7" spans="1:26" x14ac:dyDescent="0.7">
      <c r="A7" s="12" t="s">
        <v>23</v>
      </c>
      <c r="B7" s="61">
        <f>SUM(B8:B13)</f>
        <v>10</v>
      </c>
      <c r="C7" s="61">
        <f t="shared" ref="C7:D7" si="2">SUM(C8:C13)</f>
        <v>12</v>
      </c>
      <c r="D7" s="61">
        <f t="shared" si="2"/>
        <v>10.8</v>
      </c>
      <c r="E7" s="61">
        <f t="shared" ref="E7:U7" si="3">SUM(E8:E12)</f>
        <v>5</v>
      </c>
      <c r="F7" s="62">
        <f>E7*100/C7</f>
        <v>41.666666666666664</v>
      </c>
      <c r="G7" s="61">
        <f>C7-E7</f>
        <v>7</v>
      </c>
      <c r="H7" s="62">
        <f>G7*100/$C$6</f>
        <v>58.333333333333336</v>
      </c>
      <c r="I7" s="105">
        <v>1866977</v>
      </c>
      <c r="J7" s="106">
        <f>I7/E7</f>
        <v>373395.4</v>
      </c>
      <c r="K7" s="62"/>
      <c r="L7" s="61">
        <f>SUM(L8:L12)</f>
        <v>0</v>
      </c>
      <c r="M7" s="61"/>
      <c r="N7" s="61"/>
      <c r="O7" s="61"/>
      <c r="P7" s="61"/>
      <c r="Q7" s="61"/>
      <c r="R7" s="61"/>
      <c r="S7" s="61">
        <f t="shared" si="3"/>
        <v>0</v>
      </c>
      <c r="T7" s="61">
        <f t="shared" si="3"/>
        <v>0</v>
      </c>
      <c r="U7" s="61">
        <f t="shared" si="3"/>
        <v>2</v>
      </c>
      <c r="V7" s="61">
        <f t="shared" ref="V7:V29" si="4">SUM(L7:U7)</f>
        <v>2</v>
      </c>
      <c r="W7" s="61">
        <f t="shared" ref="W7:W29" si="5">V7+E7</f>
        <v>7</v>
      </c>
      <c r="X7" s="63">
        <f t="shared" si="1"/>
        <v>58.333333333333336</v>
      </c>
      <c r="Y7" s="28">
        <f>H7*1/100</f>
        <v>0.58333333333333337</v>
      </c>
    </row>
    <row r="8" spans="1:26" x14ac:dyDescent="0.7">
      <c r="A8" s="19" t="s">
        <v>24</v>
      </c>
      <c r="B8" s="66"/>
      <c r="C8" s="66"/>
      <c r="D8" s="66"/>
      <c r="E8" s="66"/>
      <c r="F8" s="63" t="e">
        <f>E8*100/D8</f>
        <v>#DIV/0!</v>
      </c>
      <c r="G8" s="134"/>
      <c r="H8" s="67"/>
      <c r="I8" s="134"/>
      <c r="J8" s="67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>
        <f t="shared" si="4"/>
        <v>0</v>
      </c>
      <c r="W8" s="66">
        <f t="shared" si="5"/>
        <v>0</v>
      </c>
      <c r="X8" s="63" t="e">
        <f t="shared" si="1"/>
        <v>#DIV/0!</v>
      </c>
      <c r="Y8" s="18"/>
    </row>
    <row r="9" spans="1:26" x14ac:dyDescent="0.7">
      <c r="A9" s="19" t="s">
        <v>25</v>
      </c>
      <c r="B9" s="68"/>
      <c r="C9" s="68"/>
      <c r="D9" s="66"/>
      <c r="E9" s="68"/>
      <c r="F9" s="63" t="e">
        <f t="shared" ref="F9:F13" si="6">E9*100/D9</f>
        <v>#DIV/0!</v>
      </c>
      <c r="G9" s="134"/>
      <c r="H9" s="67"/>
      <c r="I9" s="134"/>
      <c r="J9" s="67"/>
      <c r="K9" s="63"/>
      <c r="L9" s="66"/>
      <c r="M9" s="66"/>
      <c r="N9" s="66"/>
      <c r="O9" s="66"/>
      <c r="P9" s="66"/>
      <c r="Q9" s="66"/>
      <c r="R9" s="66"/>
      <c r="S9" s="66"/>
      <c r="T9" s="66"/>
      <c r="U9" s="66"/>
      <c r="V9" s="66">
        <f t="shared" si="4"/>
        <v>0</v>
      </c>
      <c r="W9" s="66">
        <f t="shared" si="5"/>
        <v>0</v>
      </c>
      <c r="X9" s="63" t="e">
        <f t="shared" si="1"/>
        <v>#DIV/0!</v>
      </c>
      <c r="Y9" s="18"/>
    </row>
    <row r="10" spans="1:26" x14ac:dyDescent="0.7">
      <c r="A10" s="19" t="s">
        <v>26</v>
      </c>
      <c r="B10" s="69">
        <v>10</v>
      </c>
      <c r="C10" s="69">
        <v>12</v>
      </c>
      <c r="D10" s="66">
        <f>+C10*0.9</f>
        <v>10.8</v>
      </c>
      <c r="E10" s="69">
        <v>5</v>
      </c>
      <c r="F10" s="63">
        <f t="shared" si="6"/>
        <v>46.296296296296291</v>
      </c>
      <c r="G10" s="134">
        <f t="shared" ref="G10" si="7">C10-E10</f>
        <v>7</v>
      </c>
      <c r="H10" s="67">
        <f>G10*100/C10</f>
        <v>58.333333333333336</v>
      </c>
      <c r="I10" s="91">
        <v>175364</v>
      </c>
      <c r="J10" s="88">
        <f t="shared" ref="J10" si="8">I10/E10</f>
        <v>35072.800000000003</v>
      </c>
      <c r="K10" s="63"/>
      <c r="L10" s="66"/>
      <c r="M10" s="66"/>
      <c r="N10" s="66"/>
      <c r="O10" s="66"/>
      <c r="P10" s="66"/>
      <c r="Q10" s="66">
        <v>1</v>
      </c>
      <c r="R10" s="66"/>
      <c r="S10" s="66"/>
      <c r="T10" s="66"/>
      <c r="U10" s="66">
        <v>2</v>
      </c>
      <c r="V10" s="66">
        <f t="shared" si="4"/>
        <v>3</v>
      </c>
      <c r="W10" s="66">
        <f t="shared" si="5"/>
        <v>8</v>
      </c>
      <c r="X10" s="63">
        <f t="shared" si="1"/>
        <v>53.703703703703709</v>
      </c>
      <c r="Y10" s="18"/>
    </row>
    <row r="11" spans="1:26" x14ac:dyDescent="0.7">
      <c r="A11" s="19" t="s">
        <v>27</v>
      </c>
      <c r="B11" s="69"/>
      <c r="C11" s="69"/>
      <c r="D11" s="66"/>
      <c r="E11" s="69"/>
      <c r="F11" s="63" t="e">
        <f t="shared" si="6"/>
        <v>#DIV/0!</v>
      </c>
      <c r="G11" s="63"/>
      <c r="H11" s="63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>
        <f t="shared" si="4"/>
        <v>0</v>
      </c>
      <c r="W11" s="66">
        <f t="shared" si="5"/>
        <v>0</v>
      </c>
      <c r="X11" s="63" t="e">
        <f t="shared" si="1"/>
        <v>#DIV/0!</v>
      </c>
      <c r="Y11" s="18"/>
    </row>
    <row r="12" spans="1:26" x14ac:dyDescent="0.7">
      <c r="A12" s="19" t="s">
        <v>28</v>
      </c>
      <c r="B12" s="66"/>
      <c r="C12" s="66"/>
      <c r="D12" s="66"/>
      <c r="E12" s="66"/>
      <c r="F12" s="63" t="e">
        <f t="shared" si="6"/>
        <v>#DIV/0!</v>
      </c>
      <c r="G12" s="63"/>
      <c r="H12" s="63"/>
      <c r="I12" s="63"/>
      <c r="J12" s="63"/>
      <c r="K12" s="6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>
        <f t="shared" si="4"/>
        <v>0</v>
      </c>
      <c r="W12" s="66">
        <f t="shared" si="5"/>
        <v>0</v>
      </c>
      <c r="X12" s="63" t="e">
        <f t="shared" si="1"/>
        <v>#DIV/0!</v>
      </c>
      <c r="Y12" s="18"/>
    </row>
    <row r="13" spans="1:26" x14ac:dyDescent="0.7">
      <c r="A13" s="19" t="s">
        <v>29</v>
      </c>
      <c r="B13" s="66"/>
      <c r="C13" s="66"/>
      <c r="D13" s="66"/>
      <c r="E13" s="66"/>
      <c r="F13" s="63" t="e">
        <f t="shared" si="6"/>
        <v>#DIV/0!</v>
      </c>
      <c r="G13" s="63"/>
      <c r="H13" s="63"/>
      <c r="I13" s="63"/>
      <c r="J13" s="63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>
        <f t="shared" si="4"/>
        <v>0</v>
      </c>
      <c r="W13" s="66">
        <f t="shared" si="5"/>
        <v>0</v>
      </c>
      <c r="X13" s="63" t="e">
        <f t="shared" si="1"/>
        <v>#DIV/0!</v>
      </c>
      <c r="Y13" s="18"/>
    </row>
    <row r="14" spans="1:26" x14ac:dyDescent="0.7">
      <c r="A14" s="12" t="s">
        <v>30</v>
      </c>
      <c r="B14" s="61">
        <f>SUM(B15:B17)</f>
        <v>0</v>
      </c>
      <c r="C14" s="61">
        <f t="shared" ref="C14:D26" si="9">B14*80/100</f>
        <v>0</v>
      </c>
      <c r="D14" s="61">
        <f t="shared" ref="D14:U14" si="10">SUM(D15:D16)</f>
        <v>0</v>
      </c>
      <c r="E14" s="61">
        <f t="shared" si="10"/>
        <v>0</v>
      </c>
      <c r="F14" s="62" t="e">
        <f t="shared" ref="F14:F26" si="11">E14*100/C14</f>
        <v>#DIV/0!</v>
      </c>
      <c r="G14" s="62">
        <f>C14-E14</f>
        <v>0</v>
      </c>
      <c r="H14" s="62">
        <f>G14*100/$C$6</f>
        <v>0</v>
      </c>
      <c r="I14" s="61">
        <v>1471907</v>
      </c>
      <c r="J14" s="70" t="e">
        <f>I14/E14</f>
        <v>#DIV/0!</v>
      </c>
      <c r="K14" s="70"/>
      <c r="L14" s="61">
        <f t="shared" si="10"/>
        <v>0</v>
      </c>
      <c r="M14" s="61">
        <f t="shared" si="10"/>
        <v>0</v>
      </c>
      <c r="N14" s="61">
        <f t="shared" si="10"/>
        <v>0</v>
      </c>
      <c r="O14" s="61">
        <f t="shared" si="10"/>
        <v>0</v>
      </c>
      <c r="P14" s="61">
        <f t="shared" si="10"/>
        <v>0</v>
      </c>
      <c r="Q14" s="61">
        <f t="shared" si="10"/>
        <v>0</v>
      </c>
      <c r="R14" s="61">
        <f t="shared" si="10"/>
        <v>0</v>
      </c>
      <c r="S14" s="61">
        <f t="shared" si="10"/>
        <v>0</v>
      </c>
      <c r="T14" s="61">
        <f t="shared" si="10"/>
        <v>0</v>
      </c>
      <c r="U14" s="61">
        <f t="shared" si="10"/>
        <v>0</v>
      </c>
      <c r="V14" s="61">
        <f t="shared" si="4"/>
        <v>0</v>
      </c>
      <c r="W14" s="61">
        <f t="shared" si="5"/>
        <v>0</v>
      </c>
      <c r="X14" s="63" t="e">
        <f t="shared" si="1"/>
        <v>#DIV/0!</v>
      </c>
      <c r="Y14" s="28">
        <f>H14*1/100</f>
        <v>0</v>
      </c>
    </row>
    <row r="15" spans="1:26" x14ac:dyDescent="0.7">
      <c r="A15" s="19" t="s">
        <v>31</v>
      </c>
      <c r="B15" s="66"/>
      <c r="C15" s="66"/>
      <c r="D15" s="66"/>
      <c r="E15" s="66"/>
      <c r="F15" s="63" t="e">
        <f t="shared" ref="F15:F17" si="12">E15*100/D15</f>
        <v>#DIV/0!</v>
      </c>
      <c r="G15" s="63"/>
      <c r="H15" s="63"/>
      <c r="I15" s="63"/>
      <c r="J15" s="63"/>
      <c r="K15" s="63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>
        <f t="shared" si="4"/>
        <v>0</v>
      </c>
      <c r="W15" s="66">
        <f t="shared" si="5"/>
        <v>0</v>
      </c>
      <c r="X15" s="63" t="e">
        <f t="shared" si="1"/>
        <v>#DIV/0!</v>
      </c>
      <c r="Y15" s="18"/>
    </row>
    <row r="16" spans="1:26" x14ac:dyDescent="0.7">
      <c r="A16" s="19" t="s">
        <v>28</v>
      </c>
      <c r="B16" s="66"/>
      <c r="C16" s="66"/>
      <c r="D16" s="66"/>
      <c r="E16" s="66"/>
      <c r="F16" s="63" t="e">
        <f t="shared" si="12"/>
        <v>#DIV/0!</v>
      </c>
      <c r="G16" s="63"/>
      <c r="H16" s="63"/>
      <c r="I16" s="63"/>
      <c r="J16" s="63"/>
      <c r="K16" s="63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>
        <f t="shared" si="4"/>
        <v>0</v>
      </c>
      <c r="W16" s="66">
        <f t="shared" si="5"/>
        <v>0</v>
      </c>
      <c r="X16" s="63" t="e">
        <f t="shared" si="1"/>
        <v>#DIV/0!</v>
      </c>
      <c r="Y16" s="18"/>
    </row>
    <row r="17" spans="1:25" x14ac:dyDescent="0.7">
      <c r="A17" s="19" t="s">
        <v>29</v>
      </c>
      <c r="B17" s="66"/>
      <c r="C17" s="66"/>
      <c r="D17" s="66"/>
      <c r="E17" s="66"/>
      <c r="F17" s="63" t="e">
        <f t="shared" si="12"/>
        <v>#DIV/0!</v>
      </c>
      <c r="G17" s="63"/>
      <c r="H17" s="63"/>
      <c r="I17" s="63"/>
      <c r="J17" s="63"/>
      <c r="K17" s="63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>
        <f t="shared" si="4"/>
        <v>0</v>
      </c>
      <c r="W17" s="66">
        <f t="shared" si="5"/>
        <v>0</v>
      </c>
      <c r="X17" s="63" t="e">
        <f t="shared" si="1"/>
        <v>#DIV/0!</v>
      </c>
      <c r="Y17" s="18"/>
    </row>
    <row r="18" spans="1:25" x14ac:dyDescent="0.7">
      <c r="A18" s="12" t="s">
        <v>32</v>
      </c>
      <c r="B18" s="61">
        <f>SUM(B19:B21)</f>
        <v>0</v>
      </c>
      <c r="C18" s="61">
        <f t="shared" si="9"/>
        <v>0</v>
      </c>
      <c r="D18" s="61">
        <f t="shared" si="9"/>
        <v>0</v>
      </c>
      <c r="E18" s="61">
        <f t="shared" ref="E18" si="13">SUM(E19:E20)</f>
        <v>0</v>
      </c>
      <c r="F18" s="62" t="e">
        <f t="shared" si="11"/>
        <v>#DIV/0!</v>
      </c>
      <c r="G18" s="62">
        <f>C18-E18</f>
        <v>0</v>
      </c>
      <c r="H18" s="62">
        <f>G18*100/$C$6</f>
        <v>0</v>
      </c>
      <c r="I18" s="61">
        <v>538416</v>
      </c>
      <c r="J18" s="62" t="e">
        <f>I18/E18</f>
        <v>#DIV/0!</v>
      </c>
      <c r="K18" s="62"/>
      <c r="L18" s="61">
        <f t="shared" ref="L18:U18" si="14">SUM(L19:L20)</f>
        <v>0</v>
      </c>
      <c r="M18" s="61">
        <f t="shared" si="14"/>
        <v>0</v>
      </c>
      <c r="N18" s="61">
        <f t="shared" si="14"/>
        <v>0</v>
      </c>
      <c r="O18" s="61">
        <f t="shared" si="14"/>
        <v>0</v>
      </c>
      <c r="P18" s="61">
        <f t="shared" si="14"/>
        <v>0</v>
      </c>
      <c r="Q18" s="61">
        <f t="shared" si="14"/>
        <v>0</v>
      </c>
      <c r="R18" s="61">
        <f t="shared" si="14"/>
        <v>0</v>
      </c>
      <c r="S18" s="61">
        <f t="shared" si="14"/>
        <v>0</v>
      </c>
      <c r="T18" s="61">
        <f t="shared" si="14"/>
        <v>0</v>
      </c>
      <c r="U18" s="61">
        <f t="shared" si="14"/>
        <v>0</v>
      </c>
      <c r="V18" s="61">
        <f t="shared" si="4"/>
        <v>0</v>
      </c>
      <c r="W18" s="61">
        <f t="shared" si="5"/>
        <v>0</v>
      </c>
      <c r="X18" s="63" t="e">
        <f t="shared" si="1"/>
        <v>#DIV/0!</v>
      </c>
      <c r="Y18" s="28">
        <f>H18*1/100</f>
        <v>0</v>
      </c>
    </row>
    <row r="19" spans="1:25" x14ac:dyDescent="0.7">
      <c r="A19" s="19" t="s">
        <v>33</v>
      </c>
      <c r="B19" s="66"/>
      <c r="C19" s="66"/>
      <c r="D19" s="66"/>
      <c r="E19" s="66"/>
      <c r="F19" s="63" t="e">
        <f t="shared" ref="F19:F21" si="15">E19*100/D19</f>
        <v>#DIV/0!</v>
      </c>
      <c r="G19" s="63"/>
      <c r="H19" s="63"/>
      <c r="I19" s="63"/>
      <c r="J19" s="63"/>
      <c r="K19" s="63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>
        <f t="shared" si="4"/>
        <v>0</v>
      </c>
      <c r="W19" s="66">
        <f t="shared" si="5"/>
        <v>0</v>
      </c>
      <c r="X19" s="63" t="e">
        <f t="shared" si="1"/>
        <v>#DIV/0!</v>
      </c>
      <c r="Y19" s="18"/>
    </row>
    <row r="20" spans="1:25" x14ac:dyDescent="0.7">
      <c r="A20" s="19" t="s">
        <v>28</v>
      </c>
      <c r="B20" s="66"/>
      <c r="C20" s="66"/>
      <c r="D20" s="66"/>
      <c r="E20" s="66"/>
      <c r="F20" s="63" t="e">
        <f t="shared" si="15"/>
        <v>#DIV/0!</v>
      </c>
      <c r="G20" s="63"/>
      <c r="H20" s="63"/>
      <c r="I20" s="63"/>
      <c r="J20" s="63"/>
      <c r="K20" s="63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>
        <f t="shared" si="4"/>
        <v>0</v>
      </c>
      <c r="W20" s="66">
        <f t="shared" si="5"/>
        <v>0</v>
      </c>
      <c r="X20" s="63" t="e">
        <f t="shared" si="1"/>
        <v>#DIV/0!</v>
      </c>
      <c r="Y20" s="18"/>
    </row>
    <row r="21" spans="1:25" x14ac:dyDescent="0.7">
      <c r="A21" s="19" t="s">
        <v>29</v>
      </c>
      <c r="B21" s="66"/>
      <c r="C21" s="66"/>
      <c r="D21" s="66"/>
      <c r="E21" s="66"/>
      <c r="F21" s="63" t="e">
        <f t="shared" si="15"/>
        <v>#DIV/0!</v>
      </c>
      <c r="G21" s="63"/>
      <c r="H21" s="63"/>
      <c r="I21" s="63"/>
      <c r="J21" s="63"/>
      <c r="K21" s="63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>
        <f t="shared" si="4"/>
        <v>0</v>
      </c>
      <c r="W21" s="66">
        <f t="shared" si="5"/>
        <v>0</v>
      </c>
      <c r="X21" s="63" t="e">
        <f t="shared" si="1"/>
        <v>#DIV/0!</v>
      </c>
      <c r="Y21" s="18"/>
    </row>
    <row r="22" spans="1:25" x14ac:dyDescent="0.7">
      <c r="A22" s="12" t="s">
        <v>34</v>
      </c>
      <c r="B22" s="61">
        <f>SUM(B23:B25)</f>
        <v>0</v>
      </c>
      <c r="C22" s="61">
        <f>B22*80/100</f>
        <v>0</v>
      </c>
      <c r="D22" s="61">
        <f t="shared" si="9"/>
        <v>0</v>
      </c>
      <c r="E22" s="61">
        <f t="shared" ref="E22" si="16">SUM(E23:E24)</f>
        <v>0</v>
      </c>
      <c r="F22" s="62" t="e">
        <f t="shared" si="11"/>
        <v>#DIV/0!</v>
      </c>
      <c r="G22" s="62">
        <f>C22-E22</f>
        <v>0</v>
      </c>
      <c r="H22" s="62">
        <f>G22*100/$C$6</f>
        <v>0</v>
      </c>
      <c r="I22" s="61">
        <v>377836</v>
      </c>
      <c r="J22" s="62" t="e">
        <f>I22/E22</f>
        <v>#DIV/0!</v>
      </c>
      <c r="K22" s="62"/>
      <c r="L22" s="61">
        <f t="shared" ref="L22:U22" si="17">SUM(L23:L24)</f>
        <v>0</v>
      </c>
      <c r="M22" s="61">
        <f t="shared" si="17"/>
        <v>0</v>
      </c>
      <c r="N22" s="61">
        <f t="shared" si="17"/>
        <v>0</v>
      </c>
      <c r="O22" s="61">
        <f t="shared" si="17"/>
        <v>0</v>
      </c>
      <c r="P22" s="61">
        <f t="shared" si="17"/>
        <v>0</v>
      </c>
      <c r="Q22" s="61">
        <f t="shared" si="17"/>
        <v>0</v>
      </c>
      <c r="R22" s="61">
        <f t="shared" si="17"/>
        <v>0</v>
      </c>
      <c r="S22" s="61">
        <f t="shared" si="17"/>
        <v>0</v>
      </c>
      <c r="T22" s="61">
        <f t="shared" si="17"/>
        <v>0</v>
      </c>
      <c r="U22" s="61">
        <f t="shared" si="17"/>
        <v>0</v>
      </c>
      <c r="V22" s="61">
        <f t="shared" si="4"/>
        <v>0</v>
      </c>
      <c r="W22" s="61">
        <f t="shared" si="5"/>
        <v>0</v>
      </c>
      <c r="X22" s="63" t="e">
        <f t="shared" si="1"/>
        <v>#DIV/0!</v>
      </c>
      <c r="Y22" s="28">
        <f>H22*1/100</f>
        <v>0</v>
      </c>
    </row>
    <row r="23" spans="1:25" x14ac:dyDescent="0.7">
      <c r="A23" s="19" t="s">
        <v>35</v>
      </c>
      <c r="B23" s="66"/>
      <c r="C23" s="66"/>
      <c r="D23" s="66"/>
      <c r="E23" s="66"/>
      <c r="F23" s="63" t="e">
        <f t="shared" ref="F23:F25" si="18">E23*100/D23</f>
        <v>#DIV/0!</v>
      </c>
      <c r="G23" s="63"/>
      <c r="H23" s="63"/>
      <c r="I23" s="63"/>
      <c r="J23" s="63"/>
      <c r="K23" s="63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>
        <f t="shared" si="4"/>
        <v>0</v>
      </c>
      <c r="W23" s="66">
        <f t="shared" si="5"/>
        <v>0</v>
      </c>
      <c r="X23" s="63" t="e">
        <f t="shared" si="1"/>
        <v>#DIV/0!</v>
      </c>
      <c r="Y23" s="18"/>
    </row>
    <row r="24" spans="1:25" x14ac:dyDescent="0.7">
      <c r="A24" s="19" t="s">
        <v>28</v>
      </c>
      <c r="B24" s="66"/>
      <c r="C24" s="66"/>
      <c r="D24" s="66"/>
      <c r="E24" s="66"/>
      <c r="F24" s="63" t="e">
        <f t="shared" si="18"/>
        <v>#DIV/0!</v>
      </c>
      <c r="G24" s="63"/>
      <c r="H24" s="63"/>
      <c r="I24" s="63"/>
      <c r="J24" s="63"/>
      <c r="K24" s="63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>
        <f t="shared" si="4"/>
        <v>0</v>
      </c>
      <c r="W24" s="66">
        <f t="shared" si="5"/>
        <v>0</v>
      </c>
      <c r="X24" s="63" t="e">
        <f t="shared" si="1"/>
        <v>#DIV/0!</v>
      </c>
      <c r="Y24" s="18"/>
    </row>
    <row r="25" spans="1:25" x14ac:dyDescent="0.7">
      <c r="A25" s="19" t="s">
        <v>29</v>
      </c>
      <c r="B25" s="72"/>
      <c r="C25" s="72"/>
      <c r="D25" s="66"/>
      <c r="E25" s="66"/>
      <c r="F25" s="63" t="e">
        <f t="shared" si="18"/>
        <v>#DIV/0!</v>
      </c>
      <c r="G25" s="63"/>
      <c r="H25" s="63"/>
      <c r="I25" s="63"/>
      <c r="J25" s="63"/>
      <c r="K25" s="63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>
        <f t="shared" si="4"/>
        <v>0</v>
      </c>
      <c r="W25" s="66">
        <f t="shared" si="5"/>
        <v>0</v>
      </c>
      <c r="X25" s="63" t="e">
        <f t="shared" si="1"/>
        <v>#DIV/0!</v>
      </c>
      <c r="Y25" s="18"/>
    </row>
    <row r="26" spans="1:25" x14ac:dyDescent="0.7">
      <c r="A26" s="12" t="s">
        <v>36</v>
      </c>
      <c r="B26" s="61">
        <f>SUM(B27:B29)</f>
        <v>0</v>
      </c>
      <c r="C26" s="61">
        <f t="shared" si="9"/>
        <v>0</v>
      </c>
      <c r="D26" s="61">
        <f t="shared" si="9"/>
        <v>0</v>
      </c>
      <c r="E26" s="61">
        <f t="shared" ref="E26" si="19">SUM(E27:E28)</f>
        <v>0</v>
      </c>
      <c r="F26" s="62" t="e">
        <f t="shared" si="11"/>
        <v>#DIV/0!</v>
      </c>
      <c r="G26" s="62">
        <f>C26-E26</f>
        <v>0</v>
      </c>
      <c r="H26" s="62">
        <f>G26*100/$C$6</f>
        <v>0</v>
      </c>
      <c r="I26" s="61">
        <v>349815</v>
      </c>
      <c r="J26" s="62" t="e">
        <f>I26/E26</f>
        <v>#DIV/0!</v>
      </c>
      <c r="K26" s="62"/>
      <c r="L26" s="61">
        <f t="shared" ref="L26:U26" si="20">SUM(L27:L28)</f>
        <v>0</v>
      </c>
      <c r="M26" s="61">
        <f t="shared" si="20"/>
        <v>0</v>
      </c>
      <c r="N26" s="61">
        <f t="shared" si="20"/>
        <v>0</v>
      </c>
      <c r="O26" s="61">
        <f t="shared" si="20"/>
        <v>0</v>
      </c>
      <c r="P26" s="61">
        <f t="shared" si="20"/>
        <v>0</v>
      </c>
      <c r="Q26" s="61">
        <f t="shared" si="20"/>
        <v>0</v>
      </c>
      <c r="R26" s="61">
        <f t="shared" si="20"/>
        <v>0</v>
      </c>
      <c r="S26" s="61">
        <f t="shared" si="20"/>
        <v>0</v>
      </c>
      <c r="T26" s="61">
        <f t="shared" si="20"/>
        <v>0</v>
      </c>
      <c r="U26" s="61">
        <f t="shared" si="20"/>
        <v>0</v>
      </c>
      <c r="V26" s="61">
        <f t="shared" si="4"/>
        <v>0</v>
      </c>
      <c r="W26" s="61">
        <f t="shared" si="5"/>
        <v>0</v>
      </c>
      <c r="X26" s="63" t="e">
        <f t="shared" si="1"/>
        <v>#DIV/0!</v>
      </c>
      <c r="Y26" s="28">
        <f>H26*1/100</f>
        <v>0</v>
      </c>
    </row>
    <row r="27" spans="1:25" x14ac:dyDescent="0.7">
      <c r="A27" s="19" t="s">
        <v>37</v>
      </c>
      <c r="B27" s="72"/>
      <c r="C27" s="72"/>
      <c r="D27" s="66"/>
      <c r="E27" s="66"/>
      <c r="F27" s="63" t="e">
        <f t="shared" ref="F27:F29" si="21">E27*100/D27</f>
        <v>#DIV/0!</v>
      </c>
      <c r="G27" s="63"/>
      <c r="H27" s="63"/>
      <c r="I27" s="63"/>
      <c r="J27" s="63"/>
      <c r="K27" s="63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>
        <f t="shared" si="4"/>
        <v>0</v>
      </c>
      <c r="W27" s="66">
        <f t="shared" si="5"/>
        <v>0</v>
      </c>
      <c r="X27" s="63" t="e">
        <f t="shared" si="1"/>
        <v>#DIV/0!</v>
      </c>
      <c r="Y27" s="18"/>
    </row>
    <row r="28" spans="1:25" x14ac:dyDescent="0.7">
      <c r="A28" s="19" t="s">
        <v>28</v>
      </c>
      <c r="B28" s="66"/>
      <c r="C28" s="66"/>
      <c r="D28" s="66"/>
      <c r="E28" s="66"/>
      <c r="F28" s="63" t="e">
        <f t="shared" si="21"/>
        <v>#DIV/0!</v>
      </c>
      <c r="G28" s="63"/>
      <c r="H28" s="63"/>
      <c r="I28" s="63"/>
      <c r="J28" s="63"/>
      <c r="K28" s="63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>
        <f t="shared" si="4"/>
        <v>0</v>
      </c>
      <c r="W28" s="66">
        <f t="shared" si="5"/>
        <v>0</v>
      </c>
      <c r="X28" s="63" t="e">
        <f t="shared" si="1"/>
        <v>#DIV/0!</v>
      </c>
      <c r="Y28" s="18"/>
    </row>
    <row r="29" spans="1:25" x14ac:dyDescent="0.7">
      <c r="A29" s="19" t="s">
        <v>29</v>
      </c>
      <c r="B29" s="66"/>
      <c r="C29" s="66"/>
      <c r="D29" s="66"/>
      <c r="E29" s="66"/>
      <c r="F29" s="63" t="e">
        <f t="shared" si="21"/>
        <v>#DIV/0!</v>
      </c>
      <c r="G29" s="63"/>
      <c r="H29" s="63"/>
      <c r="I29" s="63"/>
      <c r="J29" s="63"/>
      <c r="K29" s="63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>
        <f t="shared" si="4"/>
        <v>0</v>
      </c>
      <c r="W29" s="66">
        <f t="shared" si="5"/>
        <v>0</v>
      </c>
      <c r="X29" s="63" t="e">
        <f t="shared" si="1"/>
        <v>#DIV/0!</v>
      </c>
      <c r="Y29" s="18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selection activeCell="I10" sqref="I10"/>
    </sheetView>
  </sheetViews>
  <sheetFormatPr defaultColWidth="9" defaultRowHeight="24.6" x14ac:dyDescent="0.7"/>
  <cols>
    <col min="1" max="1" width="12.5" style="1" customWidth="1"/>
    <col min="2" max="5" width="5.5" style="1" customWidth="1"/>
    <col min="6" max="6" width="6.3984375" style="1" customWidth="1"/>
    <col min="7" max="8" width="5.5" style="1" customWidth="1"/>
    <col min="9" max="9" width="7.3984375" style="1" customWidth="1"/>
    <col min="10" max="10" width="8" style="26" customWidth="1"/>
    <col min="11" max="11" width="5.5" style="26" customWidth="1"/>
    <col min="12" max="22" width="4.3984375" style="1" customWidth="1"/>
    <col min="23" max="23" width="4.3984375" style="48" customWidth="1"/>
    <col min="24" max="24" width="5.296875" style="48" customWidth="1"/>
    <col min="25" max="26" width="0" style="1" hidden="1" customWidth="1"/>
    <col min="27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7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48</v>
      </c>
      <c r="B3" s="2"/>
      <c r="C3" s="2"/>
      <c r="D3" s="2"/>
      <c r="E3" s="2"/>
      <c r="F3" s="2"/>
      <c r="G3" s="2"/>
      <c r="H3" s="2"/>
      <c r="I3" s="2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9"/>
      <c r="X3" s="47" t="s">
        <v>53</v>
      </c>
      <c r="Z3" s="1" t="s">
        <v>1</v>
      </c>
    </row>
    <row r="4" spans="1:26" x14ac:dyDescent="0.7">
      <c r="A4" s="35" t="s">
        <v>2</v>
      </c>
      <c r="B4" s="37" t="s">
        <v>3</v>
      </c>
      <c r="C4" s="38"/>
      <c r="D4" s="38"/>
      <c r="E4" s="38"/>
      <c r="F4" s="38"/>
      <c r="G4" s="38"/>
      <c r="H4" s="38"/>
      <c r="I4" s="38"/>
      <c r="J4" s="39"/>
      <c r="K4" s="27"/>
      <c r="L4" s="40" t="s">
        <v>4</v>
      </c>
      <c r="M4" s="41"/>
      <c r="N4" s="41"/>
      <c r="O4" s="41"/>
      <c r="P4" s="41"/>
      <c r="Q4" s="41"/>
      <c r="R4" s="41"/>
      <c r="S4" s="38"/>
      <c r="T4" s="38"/>
      <c r="U4" s="38"/>
      <c r="V4" s="39"/>
      <c r="W4" s="42" t="s">
        <v>5</v>
      </c>
      <c r="X4" s="53" t="s">
        <v>6</v>
      </c>
      <c r="Y4" s="31" t="s">
        <v>7</v>
      </c>
      <c r="Z4" s="32" t="s">
        <v>8</v>
      </c>
    </row>
    <row r="5" spans="1:26" s="6" customFormat="1" ht="111.6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/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3"/>
      <c r="X5" s="53"/>
      <c r="Y5" s="31"/>
      <c r="Z5" s="32"/>
    </row>
    <row r="6" spans="1:26" s="11" customFormat="1" x14ac:dyDescent="0.25">
      <c r="A6" s="7"/>
      <c r="B6" s="8">
        <f>B7+B14+B18+B22+B26</f>
        <v>6</v>
      </c>
      <c r="C6" s="8">
        <f t="shared" ref="C6:W6" si="0">C7+C14+C18+C22+C26</f>
        <v>8</v>
      </c>
      <c r="D6" s="8">
        <f t="shared" si="0"/>
        <v>7.2</v>
      </c>
      <c r="E6" s="8">
        <f t="shared" si="0"/>
        <v>3</v>
      </c>
      <c r="F6" s="9">
        <f>E6*100/D6</f>
        <v>41.666666666666664</v>
      </c>
      <c r="G6" s="9"/>
      <c r="H6" s="83">
        <f t="shared" si="0"/>
        <v>62.5</v>
      </c>
      <c r="I6" s="82">
        <f t="shared" si="0"/>
        <v>4604951</v>
      </c>
      <c r="J6" s="82" t="e">
        <f t="shared" si="0"/>
        <v>#DIV/0!</v>
      </c>
      <c r="K6" s="8"/>
      <c r="L6" s="8">
        <f t="shared" si="0"/>
        <v>0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8">
        <f t="shared" si="0"/>
        <v>0</v>
      </c>
      <c r="U6" s="8">
        <f t="shared" si="0"/>
        <v>0</v>
      </c>
      <c r="V6" s="8">
        <f>SUM(L6:U6)</f>
        <v>0</v>
      </c>
      <c r="W6" s="57">
        <f t="shared" si="0"/>
        <v>3</v>
      </c>
      <c r="X6" s="59">
        <f t="shared" ref="X6:X29" si="1">100-F6</f>
        <v>58.333333333333336</v>
      </c>
      <c r="Y6" s="10">
        <f>SUM(Y7:Y29)</f>
        <v>19.375</v>
      </c>
      <c r="Z6" s="10">
        <f>SUM(Z7:Z29)</f>
        <v>0</v>
      </c>
    </row>
    <row r="7" spans="1:26" x14ac:dyDescent="0.7">
      <c r="A7" s="12" t="s">
        <v>23</v>
      </c>
      <c r="B7" s="13">
        <f>SUM(B8:B13)</f>
        <v>6</v>
      </c>
      <c r="C7" s="13">
        <f t="shared" ref="C7:D7" si="2">SUM(C8:C13)</f>
        <v>8</v>
      </c>
      <c r="D7" s="13">
        <f t="shared" si="2"/>
        <v>7.2</v>
      </c>
      <c r="E7" s="13">
        <f t="shared" ref="E7:U7" si="3">SUM(E8:E12)</f>
        <v>3</v>
      </c>
      <c r="F7" s="14">
        <f>E7*100/C7</f>
        <v>37.5</v>
      </c>
      <c r="G7" s="13">
        <f>C7-E7</f>
        <v>5</v>
      </c>
      <c r="H7" s="85">
        <f>G7*100/$C$6</f>
        <v>62.5</v>
      </c>
      <c r="I7" s="84">
        <v>1866977</v>
      </c>
      <c r="J7" s="85">
        <f>I7/E7</f>
        <v>622325.66666666663</v>
      </c>
      <c r="K7" s="16"/>
      <c r="L7" s="13">
        <f>SUM(L8:L12)</f>
        <v>0</v>
      </c>
      <c r="M7" s="13"/>
      <c r="N7" s="13"/>
      <c r="O7" s="13"/>
      <c r="P7" s="13"/>
      <c r="Q7" s="13"/>
      <c r="R7" s="13"/>
      <c r="S7" s="13">
        <f t="shared" si="3"/>
        <v>0</v>
      </c>
      <c r="T7" s="13">
        <f t="shared" si="3"/>
        <v>0</v>
      </c>
      <c r="U7" s="13">
        <f t="shared" si="3"/>
        <v>0</v>
      </c>
      <c r="V7" s="13">
        <f t="shared" ref="V7:V29" si="4">SUM(L7:U7)</f>
        <v>0</v>
      </c>
      <c r="W7" s="61">
        <f t="shared" ref="W7:W29" si="5">V7+E7</f>
        <v>3</v>
      </c>
      <c r="X7" s="63">
        <f t="shared" si="1"/>
        <v>62.5</v>
      </c>
      <c r="Y7" s="18">
        <f>H7*31/100</f>
        <v>19.375</v>
      </c>
    </row>
    <row r="8" spans="1:26" x14ac:dyDescent="0.7">
      <c r="A8" s="19" t="s">
        <v>24</v>
      </c>
      <c r="B8" s="20"/>
      <c r="C8" s="20"/>
      <c r="D8" s="20"/>
      <c r="E8" s="20"/>
      <c r="F8" s="17" t="e">
        <f>E8*100/D8</f>
        <v>#DIV/0!</v>
      </c>
      <c r="G8" s="29"/>
      <c r="H8" s="87"/>
      <c r="I8" s="87"/>
      <c r="J8" s="88"/>
      <c r="K8" s="17"/>
      <c r="L8" s="20"/>
      <c r="M8" s="20"/>
      <c r="N8" s="20"/>
      <c r="O8" s="20"/>
      <c r="P8" s="20"/>
      <c r="Q8" s="20"/>
      <c r="R8" s="20"/>
      <c r="S8" s="20"/>
      <c r="T8" s="20"/>
      <c r="U8" s="20"/>
      <c r="V8" s="20">
        <f t="shared" si="4"/>
        <v>0</v>
      </c>
      <c r="W8" s="66">
        <f t="shared" si="5"/>
        <v>0</v>
      </c>
      <c r="X8" s="63" t="e">
        <f t="shared" si="1"/>
        <v>#DIV/0!</v>
      </c>
      <c r="Y8" s="18"/>
    </row>
    <row r="9" spans="1:26" x14ac:dyDescent="0.7">
      <c r="A9" s="19" t="s">
        <v>25</v>
      </c>
      <c r="B9" s="21"/>
      <c r="C9" s="21"/>
      <c r="D9" s="20"/>
      <c r="E9" s="21"/>
      <c r="F9" s="17" t="e">
        <f t="shared" ref="F9:F13" si="6">E9*100/D9</f>
        <v>#DIV/0!</v>
      </c>
      <c r="G9" s="29"/>
      <c r="H9" s="87"/>
      <c r="I9" s="87"/>
      <c r="J9" s="88"/>
      <c r="K9" s="17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f t="shared" si="4"/>
        <v>0</v>
      </c>
      <c r="W9" s="66">
        <f t="shared" si="5"/>
        <v>0</v>
      </c>
      <c r="X9" s="63" t="e">
        <f t="shared" si="1"/>
        <v>#DIV/0!</v>
      </c>
      <c r="Y9" s="18"/>
    </row>
    <row r="10" spans="1:26" x14ac:dyDescent="0.7">
      <c r="A10" s="19" t="s">
        <v>26</v>
      </c>
      <c r="B10" s="22">
        <v>6</v>
      </c>
      <c r="C10" s="22">
        <v>8</v>
      </c>
      <c r="D10" s="20">
        <f>+C10*0.9</f>
        <v>7.2</v>
      </c>
      <c r="E10" s="22">
        <v>3</v>
      </c>
      <c r="F10" s="17">
        <f t="shared" si="6"/>
        <v>41.666666666666664</v>
      </c>
      <c r="G10" s="29">
        <f t="shared" ref="G10" si="7">C10-E10</f>
        <v>5</v>
      </c>
      <c r="H10" s="87">
        <f>+G10*100/C10</f>
        <v>62.5</v>
      </c>
      <c r="I10" s="91">
        <v>175364</v>
      </c>
      <c r="J10" s="85">
        <f t="shared" ref="J10" si="8">I10/E10</f>
        <v>58454.666666666664</v>
      </c>
      <c r="K10" s="17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f t="shared" si="4"/>
        <v>0</v>
      </c>
      <c r="W10" s="66">
        <f t="shared" si="5"/>
        <v>3</v>
      </c>
      <c r="X10" s="63">
        <f t="shared" si="1"/>
        <v>58.333333333333336</v>
      </c>
      <c r="Y10" s="18"/>
    </row>
    <row r="11" spans="1:26" x14ac:dyDescent="0.7">
      <c r="A11" s="19" t="s">
        <v>27</v>
      </c>
      <c r="B11" s="22"/>
      <c r="C11" s="22"/>
      <c r="D11" s="20"/>
      <c r="E11" s="22"/>
      <c r="F11" s="17" t="e">
        <f t="shared" si="6"/>
        <v>#DIV/0!</v>
      </c>
      <c r="G11" s="17"/>
      <c r="H11" s="17"/>
      <c r="I11" s="17"/>
      <c r="J11" s="17"/>
      <c r="K11" s="17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si="4"/>
        <v>0</v>
      </c>
      <c r="W11" s="66">
        <f t="shared" si="5"/>
        <v>0</v>
      </c>
      <c r="X11" s="63" t="e">
        <f t="shared" si="1"/>
        <v>#DIV/0!</v>
      </c>
      <c r="Y11" s="18"/>
    </row>
    <row r="12" spans="1:26" x14ac:dyDescent="0.7">
      <c r="A12" s="19" t="s">
        <v>28</v>
      </c>
      <c r="B12" s="20"/>
      <c r="C12" s="20"/>
      <c r="D12" s="20"/>
      <c r="E12" s="20"/>
      <c r="F12" s="17" t="e">
        <f t="shared" si="6"/>
        <v>#DIV/0!</v>
      </c>
      <c r="G12" s="17"/>
      <c r="H12" s="17"/>
      <c r="I12" s="17"/>
      <c r="J12" s="17"/>
      <c r="K12" s="17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>
        <f t="shared" si="4"/>
        <v>0</v>
      </c>
      <c r="W12" s="66">
        <f t="shared" si="5"/>
        <v>0</v>
      </c>
      <c r="X12" s="63" t="e">
        <f t="shared" si="1"/>
        <v>#DIV/0!</v>
      </c>
      <c r="Y12" s="18"/>
    </row>
    <row r="13" spans="1:26" x14ac:dyDescent="0.7">
      <c r="A13" s="19" t="s">
        <v>29</v>
      </c>
      <c r="B13" s="20"/>
      <c r="C13" s="20"/>
      <c r="D13" s="20"/>
      <c r="E13" s="20"/>
      <c r="F13" s="17" t="e">
        <f t="shared" si="6"/>
        <v>#DIV/0!</v>
      </c>
      <c r="G13" s="17"/>
      <c r="H13" s="17"/>
      <c r="I13" s="17"/>
      <c r="J13" s="17"/>
      <c r="K13" s="17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 t="shared" si="4"/>
        <v>0</v>
      </c>
      <c r="W13" s="66">
        <f t="shared" si="5"/>
        <v>0</v>
      </c>
      <c r="X13" s="63" t="e">
        <f t="shared" si="1"/>
        <v>#DIV/0!</v>
      </c>
      <c r="Y13" s="18"/>
    </row>
    <row r="14" spans="1:26" x14ac:dyDescent="0.7">
      <c r="A14" s="12" t="s">
        <v>30</v>
      </c>
      <c r="B14" s="13">
        <f>SUM(B15:B17)</f>
        <v>0</v>
      </c>
      <c r="C14" s="13">
        <f t="shared" ref="C14:D26" si="9">B14*80/100</f>
        <v>0</v>
      </c>
      <c r="D14" s="13">
        <f t="shared" ref="D14:U14" si="10">SUM(D15:D16)</f>
        <v>0</v>
      </c>
      <c r="E14" s="13">
        <f t="shared" si="10"/>
        <v>0</v>
      </c>
      <c r="F14" s="14" t="e">
        <f t="shared" ref="F14:F26" si="11">E14*100/C14</f>
        <v>#DIV/0!</v>
      </c>
      <c r="G14" s="14">
        <f>C14-E14</f>
        <v>0</v>
      </c>
      <c r="H14" s="14">
        <f>G14*100/$C$6</f>
        <v>0</v>
      </c>
      <c r="I14" s="15">
        <v>1471907</v>
      </c>
      <c r="J14" s="23" t="e">
        <f>I14/E14</f>
        <v>#DIV/0!</v>
      </c>
      <c r="K14" s="23"/>
      <c r="L14" s="13">
        <f t="shared" si="10"/>
        <v>0</v>
      </c>
      <c r="M14" s="13">
        <f t="shared" si="10"/>
        <v>0</v>
      </c>
      <c r="N14" s="13">
        <f t="shared" si="10"/>
        <v>0</v>
      </c>
      <c r="O14" s="13">
        <f t="shared" si="10"/>
        <v>0</v>
      </c>
      <c r="P14" s="13">
        <f t="shared" si="10"/>
        <v>0</v>
      </c>
      <c r="Q14" s="13">
        <f t="shared" si="10"/>
        <v>0</v>
      </c>
      <c r="R14" s="13">
        <f t="shared" si="10"/>
        <v>0</v>
      </c>
      <c r="S14" s="13">
        <f t="shared" si="10"/>
        <v>0</v>
      </c>
      <c r="T14" s="13">
        <f t="shared" si="10"/>
        <v>0</v>
      </c>
      <c r="U14" s="13">
        <f t="shared" si="10"/>
        <v>0</v>
      </c>
      <c r="V14" s="13">
        <f t="shared" si="4"/>
        <v>0</v>
      </c>
      <c r="W14" s="61">
        <f t="shared" si="5"/>
        <v>0</v>
      </c>
      <c r="X14" s="63" t="e">
        <f t="shared" si="1"/>
        <v>#DIV/0!</v>
      </c>
      <c r="Y14" s="18">
        <f>H14*31/100</f>
        <v>0</v>
      </c>
    </row>
    <row r="15" spans="1:26" x14ac:dyDescent="0.7">
      <c r="A15" s="19" t="s">
        <v>31</v>
      </c>
      <c r="B15" s="20"/>
      <c r="C15" s="20"/>
      <c r="D15" s="20"/>
      <c r="E15" s="20"/>
      <c r="F15" s="17" t="e">
        <f t="shared" ref="F15:F17" si="12">E15*100/D15</f>
        <v>#DIV/0!</v>
      </c>
      <c r="G15" s="17"/>
      <c r="H15" s="17"/>
      <c r="I15" s="17"/>
      <c r="J15" s="17"/>
      <c r="K15" s="17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4"/>
        <v>0</v>
      </c>
      <c r="W15" s="66">
        <f t="shared" si="5"/>
        <v>0</v>
      </c>
      <c r="X15" s="63" t="e">
        <f t="shared" si="1"/>
        <v>#DIV/0!</v>
      </c>
      <c r="Y15" s="18"/>
    </row>
    <row r="16" spans="1:26" x14ac:dyDescent="0.7">
      <c r="A16" s="19" t="s">
        <v>28</v>
      </c>
      <c r="B16" s="20"/>
      <c r="C16" s="20"/>
      <c r="D16" s="20"/>
      <c r="E16" s="20"/>
      <c r="F16" s="17" t="e">
        <f t="shared" si="12"/>
        <v>#DIV/0!</v>
      </c>
      <c r="G16" s="17"/>
      <c r="H16" s="17"/>
      <c r="I16" s="17"/>
      <c r="J16" s="17"/>
      <c r="K16" s="17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>
        <f t="shared" si="4"/>
        <v>0</v>
      </c>
      <c r="W16" s="66">
        <f t="shared" si="5"/>
        <v>0</v>
      </c>
      <c r="X16" s="63" t="e">
        <f t="shared" si="1"/>
        <v>#DIV/0!</v>
      </c>
      <c r="Y16" s="18"/>
    </row>
    <row r="17" spans="1:25" x14ac:dyDescent="0.7">
      <c r="A17" s="19" t="s">
        <v>29</v>
      </c>
      <c r="B17" s="20"/>
      <c r="C17" s="20"/>
      <c r="D17" s="20"/>
      <c r="E17" s="20"/>
      <c r="F17" s="17" t="e">
        <f t="shared" si="12"/>
        <v>#DIV/0!</v>
      </c>
      <c r="G17" s="17"/>
      <c r="H17" s="17"/>
      <c r="I17" s="17"/>
      <c r="J17" s="17"/>
      <c r="K17" s="17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>
        <f t="shared" si="4"/>
        <v>0</v>
      </c>
      <c r="W17" s="66">
        <f t="shared" si="5"/>
        <v>0</v>
      </c>
      <c r="X17" s="63" t="e">
        <f t="shared" si="1"/>
        <v>#DIV/0!</v>
      </c>
      <c r="Y17" s="18"/>
    </row>
    <row r="18" spans="1:25" x14ac:dyDescent="0.7">
      <c r="A18" s="12" t="s">
        <v>32</v>
      </c>
      <c r="B18" s="13">
        <f>SUM(B19:B21)</f>
        <v>0</v>
      </c>
      <c r="C18" s="13">
        <f t="shared" si="9"/>
        <v>0</v>
      </c>
      <c r="D18" s="13">
        <f t="shared" si="9"/>
        <v>0</v>
      </c>
      <c r="E18" s="13">
        <f t="shared" ref="E18" si="13">SUM(E19:E20)</f>
        <v>0</v>
      </c>
      <c r="F18" s="14" t="e">
        <f t="shared" si="11"/>
        <v>#DIV/0!</v>
      </c>
      <c r="G18" s="14">
        <f>C18-E18</f>
        <v>0</v>
      </c>
      <c r="H18" s="14">
        <f>G18*100/$C$6</f>
        <v>0</v>
      </c>
      <c r="I18" s="13">
        <v>538416</v>
      </c>
      <c r="J18" s="14" t="e">
        <f>I18/E18</f>
        <v>#DIV/0!</v>
      </c>
      <c r="K18" s="14"/>
      <c r="L18" s="13">
        <f t="shared" ref="L18:U18" si="14">SUM(L19:L20)</f>
        <v>0</v>
      </c>
      <c r="M18" s="13">
        <f t="shared" si="14"/>
        <v>0</v>
      </c>
      <c r="N18" s="13">
        <f t="shared" si="14"/>
        <v>0</v>
      </c>
      <c r="O18" s="13">
        <f t="shared" si="14"/>
        <v>0</v>
      </c>
      <c r="P18" s="13">
        <f t="shared" si="14"/>
        <v>0</v>
      </c>
      <c r="Q18" s="13">
        <f t="shared" si="14"/>
        <v>0</v>
      </c>
      <c r="R18" s="13">
        <f t="shared" si="14"/>
        <v>0</v>
      </c>
      <c r="S18" s="13">
        <f t="shared" si="14"/>
        <v>0</v>
      </c>
      <c r="T18" s="13">
        <f t="shared" si="14"/>
        <v>0</v>
      </c>
      <c r="U18" s="13">
        <f t="shared" si="14"/>
        <v>0</v>
      </c>
      <c r="V18" s="13">
        <f t="shared" si="4"/>
        <v>0</v>
      </c>
      <c r="W18" s="61">
        <f t="shared" si="5"/>
        <v>0</v>
      </c>
      <c r="X18" s="63" t="e">
        <f t="shared" si="1"/>
        <v>#DIV/0!</v>
      </c>
      <c r="Y18" s="18">
        <f>H18*31/100</f>
        <v>0</v>
      </c>
    </row>
    <row r="19" spans="1:25" x14ac:dyDescent="0.7">
      <c r="A19" s="19" t="s">
        <v>33</v>
      </c>
      <c r="B19" s="24"/>
      <c r="C19" s="24"/>
      <c r="D19" s="20"/>
      <c r="E19" s="20"/>
      <c r="F19" s="17" t="e">
        <f t="shared" ref="F19:F21" si="15">E19*100/D19</f>
        <v>#DIV/0!</v>
      </c>
      <c r="G19" s="17"/>
      <c r="H19" s="17"/>
      <c r="I19" s="17"/>
      <c r="J19" s="17"/>
      <c r="K19" s="17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>
        <f t="shared" si="4"/>
        <v>0</v>
      </c>
      <c r="W19" s="66">
        <f t="shared" si="5"/>
        <v>0</v>
      </c>
      <c r="X19" s="63" t="e">
        <f t="shared" si="1"/>
        <v>#DIV/0!</v>
      </c>
      <c r="Y19" s="18"/>
    </row>
    <row r="20" spans="1:25" x14ac:dyDescent="0.7">
      <c r="A20" s="19" t="s">
        <v>28</v>
      </c>
      <c r="B20" s="20"/>
      <c r="C20" s="20"/>
      <c r="D20" s="20"/>
      <c r="E20" s="20"/>
      <c r="F20" s="17" t="e">
        <f t="shared" si="15"/>
        <v>#DIV/0!</v>
      </c>
      <c r="G20" s="17"/>
      <c r="H20" s="17"/>
      <c r="I20" s="17"/>
      <c r="J20" s="17"/>
      <c r="K20" s="17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>
        <f t="shared" si="4"/>
        <v>0</v>
      </c>
      <c r="W20" s="66">
        <f t="shared" si="5"/>
        <v>0</v>
      </c>
      <c r="X20" s="63" t="e">
        <f t="shared" si="1"/>
        <v>#DIV/0!</v>
      </c>
      <c r="Y20" s="18"/>
    </row>
    <row r="21" spans="1:25" x14ac:dyDescent="0.7">
      <c r="A21" s="19" t="s">
        <v>29</v>
      </c>
      <c r="B21" s="24"/>
      <c r="C21" s="24"/>
      <c r="D21" s="20"/>
      <c r="E21" s="20"/>
      <c r="F21" s="17" t="e">
        <f t="shared" si="15"/>
        <v>#DIV/0!</v>
      </c>
      <c r="G21" s="17"/>
      <c r="H21" s="17"/>
      <c r="I21" s="17"/>
      <c r="J21" s="17"/>
      <c r="K21" s="17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>
        <f t="shared" si="4"/>
        <v>0</v>
      </c>
      <c r="W21" s="66">
        <f t="shared" si="5"/>
        <v>0</v>
      </c>
      <c r="X21" s="63" t="e">
        <f t="shared" si="1"/>
        <v>#DIV/0!</v>
      </c>
      <c r="Y21" s="18"/>
    </row>
    <row r="22" spans="1:25" x14ac:dyDescent="0.7">
      <c r="A22" s="12" t="s">
        <v>34</v>
      </c>
      <c r="B22" s="13">
        <f>SUM(B23:B25)</f>
        <v>0</v>
      </c>
      <c r="C22" s="13">
        <f>B22*80/100</f>
        <v>0</v>
      </c>
      <c r="D22" s="13">
        <f t="shared" si="9"/>
        <v>0</v>
      </c>
      <c r="E22" s="13">
        <f t="shared" ref="E22" si="16">SUM(E23:E24)</f>
        <v>0</v>
      </c>
      <c r="F22" s="14" t="e">
        <f t="shared" si="11"/>
        <v>#DIV/0!</v>
      </c>
      <c r="G22" s="14">
        <f>C22-E22</f>
        <v>0</v>
      </c>
      <c r="H22" s="14">
        <f>G22*100/$C$6</f>
        <v>0</v>
      </c>
      <c r="I22" s="13">
        <v>377836</v>
      </c>
      <c r="J22" s="14" t="e">
        <f>I22/E22</f>
        <v>#DIV/0!</v>
      </c>
      <c r="K22" s="14"/>
      <c r="L22" s="13">
        <f t="shared" ref="L22:U22" si="17">SUM(L23:L24)</f>
        <v>0</v>
      </c>
      <c r="M22" s="13">
        <f t="shared" si="17"/>
        <v>0</v>
      </c>
      <c r="N22" s="13">
        <f t="shared" si="17"/>
        <v>0</v>
      </c>
      <c r="O22" s="13">
        <f t="shared" si="17"/>
        <v>0</v>
      </c>
      <c r="P22" s="13">
        <f t="shared" si="17"/>
        <v>0</v>
      </c>
      <c r="Q22" s="13">
        <f t="shared" si="17"/>
        <v>0</v>
      </c>
      <c r="R22" s="13">
        <f t="shared" si="17"/>
        <v>0</v>
      </c>
      <c r="S22" s="13">
        <f t="shared" si="17"/>
        <v>0</v>
      </c>
      <c r="T22" s="13">
        <f t="shared" si="17"/>
        <v>0</v>
      </c>
      <c r="U22" s="13">
        <f t="shared" si="17"/>
        <v>0</v>
      </c>
      <c r="V22" s="13">
        <f t="shared" si="4"/>
        <v>0</v>
      </c>
      <c r="W22" s="61">
        <f t="shared" si="5"/>
        <v>0</v>
      </c>
      <c r="X22" s="63" t="e">
        <f t="shared" si="1"/>
        <v>#DIV/0!</v>
      </c>
      <c r="Y22" s="18">
        <f>H22*31/100</f>
        <v>0</v>
      </c>
    </row>
    <row r="23" spans="1:25" x14ac:dyDescent="0.7">
      <c r="A23" s="19" t="s">
        <v>35</v>
      </c>
      <c r="B23" s="20"/>
      <c r="C23" s="20"/>
      <c r="D23" s="20"/>
      <c r="E23" s="20"/>
      <c r="F23" s="17" t="e">
        <f t="shared" ref="F23:F25" si="18">E23*100/D23</f>
        <v>#DIV/0!</v>
      </c>
      <c r="G23" s="17"/>
      <c r="H23" s="17"/>
      <c r="I23" s="17"/>
      <c r="J23" s="17"/>
      <c r="K23" s="17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>
        <f t="shared" si="4"/>
        <v>0</v>
      </c>
      <c r="W23" s="66">
        <f t="shared" si="5"/>
        <v>0</v>
      </c>
      <c r="X23" s="63" t="e">
        <f t="shared" si="1"/>
        <v>#DIV/0!</v>
      </c>
      <c r="Y23" s="18"/>
    </row>
    <row r="24" spans="1:25" x14ac:dyDescent="0.7">
      <c r="A24" s="19" t="s">
        <v>28</v>
      </c>
      <c r="B24" s="20"/>
      <c r="C24" s="20"/>
      <c r="D24" s="20"/>
      <c r="E24" s="20"/>
      <c r="F24" s="17" t="e">
        <f t="shared" si="18"/>
        <v>#DIV/0!</v>
      </c>
      <c r="G24" s="17"/>
      <c r="H24" s="17"/>
      <c r="I24" s="17"/>
      <c r="J24" s="17"/>
      <c r="K24" s="17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>
        <f t="shared" si="4"/>
        <v>0</v>
      </c>
      <c r="W24" s="66">
        <f t="shared" si="5"/>
        <v>0</v>
      </c>
      <c r="X24" s="63" t="e">
        <f t="shared" si="1"/>
        <v>#DIV/0!</v>
      </c>
      <c r="Y24" s="18"/>
    </row>
    <row r="25" spans="1:25" x14ac:dyDescent="0.7">
      <c r="A25" s="19" t="s">
        <v>29</v>
      </c>
      <c r="B25" s="25"/>
      <c r="C25" s="25"/>
      <c r="D25" s="20"/>
      <c r="E25" s="20"/>
      <c r="F25" s="17" t="e">
        <f t="shared" si="18"/>
        <v>#DIV/0!</v>
      </c>
      <c r="G25" s="17"/>
      <c r="H25" s="17"/>
      <c r="I25" s="17"/>
      <c r="J25" s="17"/>
      <c r="K25" s="17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>
        <f t="shared" si="4"/>
        <v>0</v>
      </c>
      <c r="W25" s="66">
        <f t="shared" si="5"/>
        <v>0</v>
      </c>
      <c r="X25" s="63" t="e">
        <f t="shared" si="1"/>
        <v>#DIV/0!</v>
      </c>
      <c r="Y25" s="18"/>
    </row>
    <row r="26" spans="1:25" x14ac:dyDescent="0.7">
      <c r="A26" s="12" t="s">
        <v>36</v>
      </c>
      <c r="B26" s="13">
        <f>SUM(B27:B29)</f>
        <v>0</v>
      </c>
      <c r="C26" s="13">
        <f t="shared" si="9"/>
        <v>0</v>
      </c>
      <c r="D26" s="13">
        <f t="shared" si="9"/>
        <v>0</v>
      </c>
      <c r="E26" s="13">
        <f t="shared" ref="E26" si="19">SUM(E27:E28)</f>
        <v>0</v>
      </c>
      <c r="F26" s="14" t="e">
        <f t="shared" si="11"/>
        <v>#DIV/0!</v>
      </c>
      <c r="G26" s="14">
        <f>C26-E26</f>
        <v>0</v>
      </c>
      <c r="H26" s="14">
        <f>G26*100/$C$6</f>
        <v>0</v>
      </c>
      <c r="I26" s="13">
        <v>349815</v>
      </c>
      <c r="J26" s="14" t="e">
        <f>I26/E26</f>
        <v>#DIV/0!</v>
      </c>
      <c r="K26" s="14"/>
      <c r="L26" s="13">
        <f t="shared" ref="L26:U26" si="20">SUM(L27:L28)</f>
        <v>0</v>
      </c>
      <c r="M26" s="13">
        <f t="shared" si="20"/>
        <v>0</v>
      </c>
      <c r="N26" s="13">
        <f t="shared" si="20"/>
        <v>0</v>
      </c>
      <c r="O26" s="13">
        <f t="shared" si="20"/>
        <v>0</v>
      </c>
      <c r="P26" s="13">
        <f t="shared" si="20"/>
        <v>0</v>
      </c>
      <c r="Q26" s="13">
        <f t="shared" si="20"/>
        <v>0</v>
      </c>
      <c r="R26" s="13">
        <f t="shared" si="20"/>
        <v>0</v>
      </c>
      <c r="S26" s="13">
        <f t="shared" si="20"/>
        <v>0</v>
      </c>
      <c r="T26" s="13">
        <f t="shared" si="20"/>
        <v>0</v>
      </c>
      <c r="U26" s="13">
        <f t="shared" si="20"/>
        <v>0</v>
      </c>
      <c r="V26" s="13">
        <f t="shared" si="4"/>
        <v>0</v>
      </c>
      <c r="W26" s="61">
        <f t="shared" si="5"/>
        <v>0</v>
      </c>
      <c r="X26" s="63" t="e">
        <f t="shared" si="1"/>
        <v>#DIV/0!</v>
      </c>
      <c r="Y26" s="18">
        <f>H26*31/100</f>
        <v>0</v>
      </c>
    </row>
    <row r="27" spans="1:25" x14ac:dyDescent="0.7">
      <c r="A27" s="19" t="s">
        <v>37</v>
      </c>
      <c r="B27" s="25"/>
      <c r="C27" s="25"/>
      <c r="D27" s="20"/>
      <c r="E27" s="20"/>
      <c r="F27" s="17" t="e">
        <f t="shared" ref="F27:F29" si="21">E27*100/D27</f>
        <v>#DIV/0!</v>
      </c>
      <c r="G27" s="17"/>
      <c r="H27" s="17"/>
      <c r="I27" s="17"/>
      <c r="J27" s="17"/>
      <c r="K27" s="17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>
        <f t="shared" si="4"/>
        <v>0</v>
      </c>
      <c r="W27" s="66">
        <f t="shared" si="5"/>
        <v>0</v>
      </c>
      <c r="X27" s="63" t="e">
        <f t="shared" si="1"/>
        <v>#DIV/0!</v>
      </c>
      <c r="Y27" s="18"/>
    </row>
    <row r="28" spans="1:25" x14ac:dyDescent="0.7">
      <c r="A28" s="19" t="s">
        <v>28</v>
      </c>
      <c r="B28" s="20"/>
      <c r="C28" s="20"/>
      <c r="D28" s="20"/>
      <c r="E28" s="20"/>
      <c r="F28" s="17" t="e">
        <f t="shared" si="21"/>
        <v>#DIV/0!</v>
      </c>
      <c r="G28" s="17"/>
      <c r="H28" s="17"/>
      <c r="I28" s="17"/>
      <c r="J28" s="17"/>
      <c r="K28" s="17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>
        <f t="shared" si="4"/>
        <v>0</v>
      </c>
      <c r="W28" s="66">
        <f t="shared" si="5"/>
        <v>0</v>
      </c>
      <c r="X28" s="63" t="e">
        <f t="shared" si="1"/>
        <v>#DIV/0!</v>
      </c>
      <c r="Y28" s="18"/>
    </row>
    <row r="29" spans="1:25" x14ac:dyDescent="0.7">
      <c r="A29" s="19" t="s">
        <v>29</v>
      </c>
      <c r="B29" s="20"/>
      <c r="C29" s="20"/>
      <c r="D29" s="20"/>
      <c r="E29" s="20"/>
      <c r="F29" s="17" t="e">
        <f t="shared" si="21"/>
        <v>#DIV/0!</v>
      </c>
      <c r="G29" s="17"/>
      <c r="H29" s="17"/>
      <c r="I29" s="17"/>
      <c r="J29" s="17"/>
      <c r="K29" s="17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>
        <f t="shared" si="4"/>
        <v>0</v>
      </c>
      <c r="W29" s="66">
        <f t="shared" si="5"/>
        <v>0</v>
      </c>
      <c r="X29" s="63" t="e">
        <f t="shared" si="1"/>
        <v>#DIV/0!</v>
      </c>
      <c r="Y29" s="18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selection activeCell="I10" sqref="I10"/>
    </sheetView>
  </sheetViews>
  <sheetFormatPr defaultColWidth="9" defaultRowHeight="24.6" x14ac:dyDescent="0.7"/>
  <cols>
    <col min="1" max="1" width="12.5" style="1" customWidth="1"/>
    <col min="2" max="5" width="4" style="48" customWidth="1"/>
    <col min="6" max="6" width="5.59765625" style="48" customWidth="1"/>
    <col min="7" max="8" width="4" style="48" customWidth="1"/>
    <col min="9" max="9" width="5.19921875" style="48" customWidth="1"/>
    <col min="10" max="10" width="5.796875" style="73" customWidth="1"/>
    <col min="11" max="11" width="4" style="73" customWidth="1"/>
    <col min="12" max="23" width="4" style="48" customWidth="1"/>
    <col min="24" max="24" width="6.8984375" style="48" customWidth="1"/>
    <col min="25" max="26" width="0" style="1" hidden="1" customWidth="1"/>
    <col min="27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47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49</v>
      </c>
      <c r="B3" s="49"/>
      <c r="C3" s="49"/>
      <c r="D3" s="49"/>
      <c r="E3" s="49"/>
      <c r="F3" s="49"/>
      <c r="G3" s="49"/>
      <c r="H3" s="49"/>
      <c r="I3" s="49"/>
      <c r="J3" s="50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55</v>
      </c>
      <c r="Z3" s="1" t="s">
        <v>1</v>
      </c>
    </row>
    <row r="4" spans="1:26" x14ac:dyDescent="0.7">
      <c r="A4" s="35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52"/>
      <c r="K4" s="30"/>
      <c r="L4" s="40" t="s">
        <v>4</v>
      </c>
      <c r="M4" s="41"/>
      <c r="N4" s="41"/>
      <c r="O4" s="41"/>
      <c r="P4" s="41"/>
      <c r="Q4" s="41"/>
      <c r="R4" s="41"/>
      <c r="S4" s="41"/>
      <c r="T4" s="41"/>
      <c r="U4" s="41"/>
      <c r="V4" s="52"/>
      <c r="W4" s="42" t="s">
        <v>5</v>
      </c>
      <c r="X4" s="53" t="s">
        <v>6</v>
      </c>
      <c r="Y4" s="31" t="s">
        <v>7</v>
      </c>
      <c r="Z4" s="32" t="s">
        <v>8</v>
      </c>
    </row>
    <row r="5" spans="1:26" s="6" customFormat="1" ht="37.200000000000003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/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3"/>
      <c r="X5" s="53"/>
      <c r="Y5" s="31"/>
      <c r="Z5" s="32"/>
    </row>
    <row r="6" spans="1:26" s="11" customFormat="1" x14ac:dyDescent="0.25">
      <c r="A6" s="7"/>
      <c r="B6" s="57">
        <f>B7+B14+B18+B22+B26</f>
        <v>3</v>
      </c>
      <c r="C6" s="57">
        <f t="shared" ref="C6:W6" si="0">C7+C14+C18+C22+C26</f>
        <v>4</v>
      </c>
      <c r="D6" s="57">
        <f t="shared" si="0"/>
        <v>3.6</v>
      </c>
      <c r="E6" s="57">
        <f t="shared" si="0"/>
        <v>6</v>
      </c>
      <c r="F6" s="83">
        <f>E6*100/D6</f>
        <v>166.66666666666666</v>
      </c>
      <c r="G6" s="58"/>
      <c r="H6" s="122">
        <f t="shared" si="0"/>
        <v>-50</v>
      </c>
      <c r="I6" s="121">
        <f t="shared" si="0"/>
        <v>4604951</v>
      </c>
      <c r="J6" s="121" t="e">
        <f t="shared" si="0"/>
        <v>#DIV/0!</v>
      </c>
      <c r="K6" s="57"/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0</v>
      </c>
      <c r="Q6" s="57">
        <f t="shared" si="0"/>
        <v>0</v>
      </c>
      <c r="R6" s="57">
        <f t="shared" si="0"/>
        <v>0</v>
      </c>
      <c r="S6" s="57">
        <f t="shared" si="0"/>
        <v>0</v>
      </c>
      <c r="T6" s="57">
        <f t="shared" si="0"/>
        <v>0</v>
      </c>
      <c r="U6" s="57">
        <f t="shared" si="0"/>
        <v>0</v>
      </c>
      <c r="V6" s="57">
        <f>SUM(L6:U6)</f>
        <v>0</v>
      </c>
      <c r="W6" s="57">
        <f t="shared" si="0"/>
        <v>6</v>
      </c>
      <c r="X6" s="59">
        <f t="shared" ref="X6:X29" si="1">100-F6</f>
        <v>-66.666666666666657</v>
      </c>
      <c r="Y6" s="10">
        <f>SUM(Y7:Y29)</f>
        <v>-15.5</v>
      </c>
      <c r="Z6" s="10">
        <f>SUM(Z7:Z29)</f>
        <v>0</v>
      </c>
    </row>
    <row r="7" spans="1:26" x14ac:dyDescent="0.7">
      <c r="A7" s="12" t="s">
        <v>23</v>
      </c>
      <c r="B7" s="61">
        <f>SUM(B8:B13)</f>
        <v>3</v>
      </c>
      <c r="C7" s="61">
        <f t="shared" ref="C7:D7" si="2">SUM(C8:C13)</f>
        <v>4</v>
      </c>
      <c r="D7" s="61">
        <f t="shared" si="2"/>
        <v>3.6</v>
      </c>
      <c r="E7" s="61">
        <f t="shared" ref="E7:U7" si="3">SUM(E8:E12)</f>
        <v>6</v>
      </c>
      <c r="F7" s="85">
        <f>E7*100/C7</f>
        <v>150</v>
      </c>
      <c r="G7" s="134">
        <f>C7-E7</f>
        <v>-2</v>
      </c>
      <c r="H7" s="127">
        <f>G7*100/$C$6</f>
        <v>-50</v>
      </c>
      <c r="I7" s="136">
        <v>1866977</v>
      </c>
      <c r="J7" s="127">
        <f>I7/E7</f>
        <v>311162.83333333331</v>
      </c>
      <c r="K7" s="62"/>
      <c r="L7" s="61">
        <f>SUM(L8:L12)</f>
        <v>0</v>
      </c>
      <c r="M7" s="61"/>
      <c r="N7" s="61"/>
      <c r="O7" s="61"/>
      <c r="P7" s="61"/>
      <c r="Q7" s="61"/>
      <c r="R7" s="61"/>
      <c r="S7" s="61">
        <f t="shared" si="3"/>
        <v>0</v>
      </c>
      <c r="T7" s="61">
        <f t="shared" si="3"/>
        <v>0</v>
      </c>
      <c r="U7" s="61">
        <f t="shared" si="3"/>
        <v>0</v>
      </c>
      <c r="V7" s="61">
        <f t="shared" ref="V7:V29" si="4">SUM(L7:U7)</f>
        <v>0</v>
      </c>
      <c r="W7" s="61">
        <f t="shared" ref="W7:W29" si="5">V7+E7</f>
        <v>6</v>
      </c>
      <c r="X7" s="63">
        <f t="shared" si="1"/>
        <v>-50</v>
      </c>
      <c r="Y7" s="18">
        <f>H7*31/100</f>
        <v>-15.5</v>
      </c>
    </row>
    <row r="8" spans="1:26" x14ac:dyDescent="0.7">
      <c r="A8" s="19" t="s">
        <v>24</v>
      </c>
      <c r="B8" s="66"/>
      <c r="C8" s="66"/>
      <c r="D8" s="66"/>
      <c r="E8" s="66"/>
      <c r="F8" s="63" t="e">
        <f>E8*100/D8</f>
        <v>#DIV/0!</v>
      </c>
      <c r="G8" s="134"/>
      <c r="H8" s="127"/>
      <c r="I8" s="136"/>
      <c r="J8" s="127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>
        <f t="shared" si="4"/>
        <v>0</v>
      </c>
      <c r="W8" s="66">
        <f t="shared" si="5"/>
        <v>0</v>
      </c>
      <c r="X8" s="63" t="e">
        <f t="shared" si="1"/>
        <v>#DIV/0!</v>
      </c>
      <c r="Y8" s="18"/>
    </row>
    <row r="9" spans="1:26" x14ac:dyDescent="0.7">
      <c r="A9" s="19" t="s">
        <v>25</v>
      </c>
      <c r="B9" s="68"/>
      <c r="C9" s="68"/>
      <c r="D9" s="66"/>
      <c r="E9" s="68"/>
      <c r="F9" s="63" t="e">
        <f t="shared" ref="F9:F13" si="6">E9*100/D9</f>
        <v>#DIV/0!</v>
      </c>
      <c r="G9" s="134"/>
      <c r="H9" s="127"/>
      <c r="I9" s="136"/>
      <c r="J9" s="127"/>
      <c r="K9" s="63"/>
      <c r="L9" s="66"/>
      <c r="M9" s="66"/>
      <c r="N9" s="66"/>
      <c r="O9" s="66"/>
      <c r="P9" s="66"/>
      <c r="Q9" s="66"/>
      <c r="R9" s="66"/>
      <c r="S9" s="66"/>
      <c r="T9" s="66"/>
      <c r="U9" s="66"/>
      <c r="V9" s="66">
        <f t="shared" si="4"/>
        <v>0</v>
      </c>
      <c r="W9" s="66">
        <f t="shared" si="5"/>
        <v>0</v>
      </c>
      <c r="X9" s="63" t="e">
        <f t="shared" si="1"/>
        <v>#DIV/0!</v>
      </c>
      <c r="Y9" s="18"/>
    </row>
    <row r="10" spans="1:26" x14ac:dyDescent="0.7">
      <c r="A10" s="19" t="s">
        <v>26</v>
      </c>
      <c r="B10" s="69">
        <v>3</v>
      </c>
      <c r="C10" s="69">
        <v>4</v>
      </c>
      <c r="D10" s="66">
        <f>+C10*0.9</f>
        <v>3.6</v>
      </c>
      <c r="E10" s="69">
        <v>6</v>
      </c>
      <c r="F10" s="63">
        <f t="shared" si="6"/>
        <v>166.66666666666666</v>
      </c>
      <c r="G10" s="134">
        <f t="shared" ref="G10" si="7">C10-E10</f>
        <v>-2</v>
      </c>
      <c r="H10" s="127">
        <f>+G10*100/C10</f>
        <v>-50</v>
      </c>
      <c r="I10" s="129">
        <v>175364</v>
      </c>
      <c r="J10" s="127">
        <f t="shared" ref="J10" si="8">I10/E10</f>
        <v>29227.333333333332</v>
      </c>
      <c r="K10" s="63"/>
      <c r="L10" s="66"/>
      <c r="M10" s="66"/>
      <c r="N10" s="66">
        <v>2</v>
      </c>
      <c r="O10" s="66">
        <v>2</v>
      </c>
      <c r="P10" s="66"/>
      <c r="Q10" s="66"/>
      <c r="R10" s="66"/>
      <c r="S10" s="66"/>
      <c r="T10" s="66"/>
      <c r="U10" s="66"/>
      <c r="V10" s="66">
        <f t="shared" si="4"/>
        <v>4</v>
      </c>
      <c r="W10" s="66">
        <f t="shared" si="5"/>
        <v>10</v>
      </c>
      <c r="X10" s="63">
        <f t="shared" si="1"/>
        <v>-66.666666666666657</v>
      </c>
      <c r="Y10" s="18"/>
    </row>
    <row r="11" spans="1:26" x14ac:dyDescent="0.7">
      <c r="A11" s="19" t="s">
        <v>27</v>
      </c>
      <c r="B11" s="69"/>
      <c r="C11" s="69"/>
      <c r="D11" s="66"/>
      <c r="E11" s="69"/>
      <c r="F11" s="63" t="e">
        <f t="shared" si="6"/>
        <v>#DIV/0!</v>
      </c>
      <c r="G11" s="63"/>
      <c r="H11" s="63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>
        <f t="shared" si="4"/>
        <v>0</v>
      </c>
      <c r="W11" s="66">
        <f t="shared" si="5"/>
        <v>0</v>
      </c>
      <c r="X11" s="63" t="e">
        <f t="shared" si="1"/>
        <v>#DIV/0!</v>
      </c>
      <c r="Y11" s="18"/>
    </row>
    <row r="12" spans="1:26" x14ac:dyDescent="0.7">
      <c r="A12" s="19" t="s">
        <v>28</v>
      </c>
      <c r="B12" s="66"/>
      <c r="C12" s="66"/>
      <c r="D12" s="66"/>
      <c r="E12" s="66"/>
      <c r="F12" s="63" t="e">
        <f t="shared" si="6"/>
        <v>#DIV/0!</v>
      </c>
      <c r="G12" s="63"/>
      <c r="H12" s="63"/>
      <c r="I12" s="63"/>
      <c r="J12" s="63"/>
      <c r="K12" s="63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>
        <f t="shared" si="4"/>
        <v>0</v>
      </c>
      <c r="W12" s="66">
        <f t="shared" si="5"/>
        <v>0</v>
      </c>
      <c r="X12" s="63" t="e">
        <f t="shared" si="1"/>
        <v>#DIV/0!</v>
      </c>
      <c r="Y12" s="18"/>
    </row>
    <row r="13" spans="1:26" x14ac:dyDescent="0.7">
      <c r="A13" s="19" t="s">
        <v>29</v>
      </c>
      <c r="B13" s="66"/>
      <c r="C13" s="66"/>
      <c r="D13" s="66"/>
      <c r="E13" s="66"/>
      <c r="F13" s="63" t="e">
        <f t="shared" si="6"/>
        <v>#DIV/0!</v>
      </c>
      <c r="G13" s="63"/>
      <c r="H13" s="63"/>
      <c r="I13" s="63"/>
      <c r="J13" s="63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>
        <f t="shared" si="4"/>
        <v>0</v>
      </c>
      <c r="W13" s="66">
        <f t="shared" si="5"/>
        <v>0</v>
      </c>
      <c r="X13" s="63" t="e">
        <f t="shared" si="1"/>
        <v>#DIV/0!</v>
      </c>
      <c r="Y13" s="18"/>
    </row>
    <row r="14" spans="1:26" x14ac:dyDescent="0.7">
      <c r="A14" s="12" t="s">
        <v>30</v>
      </c>
      <c r="B14" s="61">
        <f>SUM(B15:B17)</f>
        <v>0</v>
      </c>
      <c r="C14" s="61">
        <f t="shared" ref="C14:D26" si="9">B14*80/100</f>
        <v>0</v>
      </c>
      <c r="D14" s="61">
        <f t="shared" ref="D14:U14" si="10">SUM(D15:D16)</f>
        <v>0</v>
      </c>
      <c r="E14" s="61">
        <f t="shared" si="10"/>
        <v>0</v>
      </c>
      <c r="F14" s="62" t="e">
        <f t="shared" ref="F14:F26" si="11">E14*100/C14</f>
        <v>#DIV/0!</v>
      </c>
      <c r="G14" s="62">
        <f>C14-E14</f>
        <v>0</v>
      </c>
      <c r="H14" s="62">
        <f>G14*100/$C$6</f>
        <v>0</v>
      </c>
      <c r="I14" s="61">
        <v>1471907</v>
      </c>
      <c r="J14" s="70" t="e">
        <f>I14/E14</f>
        <v>#DIV/0!</v>
      </c>
      <c r="K14" s="70"/>
      <c r="L14" s="61">
        <f t="shared" si="10"/>
        <v>0</v>
      </c>
      <c r="M14" s="61">
        <f t="shared" si="10"/>
        <v>0</v>
      </c>
      <c r="N14" s="61">
        <f t="shared" si="10"/>
        <v>0</v>
      </c>
      <c r="O14" s="61">
        <f t="shared" si="10"/>
        <v>0</v>
      </c>
      <c r="P14" s="61">
        <f t="shared" si="10"/>
        <v>0</v>
      </c>
      <c r="Q14" s="61">
        <f t="shared" si="10"/>
        <v>0</v>
      </c>
      <c r="R14" s="61">
        <f t="shared" si="10"/>
        <v>0</v>
      </c>
      <c r="S14" s="61">
        <f t="shared" si="10"/>
        <v>0</v>
      </c>
      <c r="T14" s="61">
        <f t="shared" si="10"/>
        <v>0</v>
      </c>
      <c r="U14" s="61">
        <f t="shared" si="10"/>
        <v>0</v>
      </c>
      <c r="V14" s="61">
        <f t="shared" si="4"/>
        <v>0</v>
      </c>
      <c r="W14" s="61">
        <f t="shared" si="5"/>
        <v>0</v>
      </c>
      <c r="X14" s="63" t="e">
        <f t="shared" si="1"/>
        <v>#DIV/0!</v>
      </c>
      <c r="Y14" s="18">
        <f>H14*31/100</f>
        <v>0</v>
      </c>
    </row>
    <row r="15" spans="1:26" x14ac:dyDescent="0.7">
      <c r="A15" s="19" t="s">
        <v>31</v>
      </c>
      <c r="B15" s="66"/>
      <c r="C15" s="66"/>
      <c r="D15" s="66"/>
      <c r="E15" s="66"/>
      <c r="F15" s="63" t="e">
        <f t="shared" ref="F15:F17" si="12">E15*100/D15</f>
        <v>#DIV/0!</v>
      </c>
      <c r="G15" s="63"/>
      <c r="H15" s="63"/>
      <c r="I15" s="63"/>
      <c r="J15" s="63"/>
      <c r="K15" s="63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>
        <f t="shared" si="4"/>
        <v>0</v>
      </c>
      <c r="W15" s="66">
        <f t="shared" si="5"/>
        <v>0</v>
      </c>
      <c r="X15" s="63" t="e">
        <f t="shared" si="1"/>
        <v>#DIV/0!</v>
      </c>
      <c r="Y15" s="18"/>
    </row>
    <row r="16" spans="1:26" x14ac:dyDescent="0.7">
      <c r="A16" s="19" t="s">
        <v>28</v>
      </c>
      <c r="B16" s="66"/>
      <c r="C16" s="66"/>
      <c r="D16" s="66"/>
      <c r="E16" s="66"/>
      <c r="F16" s="63" t="e">
        <f t="shared" si="12"/>
        <v>#DIV/0!</v>
      </c>
      <c r="G16" s="63"/>
      <c r="H16" s="63"/>
      <c r="I16" s="63"/>
      <c r="J16" s="63"/>
      <c r="K16" s="63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>
        <f t="shared" si="4"/>
        <v>0</v>
      </c>
      <c r="W16" s="66">
        <f t="shared" si="5"/>
        <v>0</v>
      </c>
      <c r="X16" s="63" t="e">
        <f t="shared" si="1"/>
        <v>#DIV/0!</v>
      </c>
      <c r="Y16" s="18"/>
    </row>
    <row r="17" spans="1:25" x14ac:dyDescent="0.7">
      <c r="A17" s="19" t="s">
        <v>29</v>
      </c>
      <c r="B17" s="66"/>
      <c r="C17" s="66"/>
      <c r="D17" s="66"/>
      <c r="E17" s="66"/>
      <c r="F17" s="63" t="e">
        <f t="shared" si="12"/>
        <v>#DIV/0!</v>
      </c>
      <c r="G17" s="63"/>
      <c r="H17" s="63"/>
      <c r="I17" s="63"/>
      <c r="J17" s="63"/>
      <c r="K17" s="63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>
        <f t="shared" si="4"/>
        <v>0</v>
      </c>
      <c r="W17" s="66">
        <f t="shared" si="5"/>
        <v>0</v>
      </c>
      <c r="X17" s="63" t="e">
        <f t="shared" si="1"/>
        <v>#DIV/0!</v>
      </c>
      <c r="Y17" s="18"/>
    </row>
    <row r="18" spans="1:25" x14ac:dyDescent="0.7">
      <c r="A18" s="12" t="s">
        <v>32</v>
      </c>
      <c r="B18" s="61">
        <f>SUM(B19:B21)</f>
        <v>0</v>
      </c>
      <c r="C18" s="61">
        <f t="shared" si="9"/>
        <v>0</v>
      </c>
      <c r="D18" s="61">
        <f t="shared" si="9"/>
        <v>0</v>
      </c>
      <c r="E18" s="61">
        <f t="shared" ref="E18" si="13">SUM(E19:E20)</f>
        <v>0</v>
      </c>
      <c r="F18" s="62" t="e">
        <f t="shared" si="11"/>
        <v>#DIV/0!</v>
      </c>
      <c r="G18" s="62">
        <f>C18-E18</f>
        <v>0</v>
      </c>
      <c r="H18" s="62">
        <f>G18*100/$C$6</f>
        <v>0</v>
      </c>
      <c r="I18" s="61">
        <v>538416</v>
      </c>
      <c r="J18" s="62" t="e">
        <f>I18/E18</f>
        <v>#DIV/0!</v>
      </c>
      <c r="K18" s="62"/>
      <c r="L18" s="61">
        <f t="shared" ref="L18:U18" si="14">SUM(L19:L20)</f>
        <v>0</v>
      </c>
      <c r="M18" s="61">
        <f t="shared" si="14"/>
        <v>0</v>
      </c>
      <c r="N18" s="61">
        <f t="shared" si="14"/>
        <v>0</v>
      </c>
      <c r="O18" s="61">
        <f t="shared" si="14"/>
        <v>0</v>
      </c>
      <c r="P18" s="61">
        <f t="shared" si="14"/>
        <v>0</v>
      </c>
      <c r="Q18" s="61">
        <f t="shared" si="14"/>
        <v>0</v>
      </c>
      <c r="R18" s="61">
        <f t="shared" si="14"/>
        <v>0</v>
      </c>
      <c r="S18" s="61">
        <f t="shared" si="14"/>
        <v>0</v>
      </c>
      <c r="T18" s="61">
        <f t="shared" si="14"/>
        <v>0</v>
      </c>
      <c r="U18" s="61">
        <f t="shared" si="14"/>
        <v>0</v>
      </c>
      <c r="V18" s="61">
        <f t="shared" si="4"/>
        <v>0</v>
      </c>
      <c r="W18" s="61">
        <f t="shared" si="5"/>
        <v>0</v>
      </c>
      <c r="X18" s="63" t="e">
        <f t="shared" si="1"/>
        <v>#DIV/0!</v>
      </c>
      <c r="Y18" s="18">
        <f>H18*31/100</f>
        <v>0</v>
      </c>
    </row>
    <row r="19" spans="1:25" x14ac:dyDescent="0.7">
      <c r="A19" s="19" t="s">
        <v>33</v>
      </c>
      <c r="B19" s="66"/>
      <c r="C19" s="66"/>
      <c r="D19" s="66"/>
      <c r="E19" s="66"/>
      <c r="F19" s="63" t="e">
        <f t="shared" ref="F19:F21" si="15">E19*100/D19</f>
        <v>#DIV/0!</v>
      </c>
      <c r="G19" s="63"/>
      <c r="H19" s="63"/>
      <c r="I19" s="63"/>
      <c r="J19" s="63"/>
      <c r="K19" s="63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>
        <f t="shared" si="4"/>
        <v>0</v>
      </c>
      <c r="W19" s="66">
        <f t="shared" si="5"/>
        <v>0</v>
      </c>
      <c r="X19" s="63" t="e">
        <f t="shared" si="1"/>
        <v>#DIV/0!</v>
      </c>
      <c r="Y19" s="18"/>
    </row>
    <row r="20" spans="1:25" x14ac:dyDescent="0.7">
      <c r="A20" s="19" t="s">
        <v>28</v>
      </c>
      <c r="B20" s="66"/>
      <c r="C20" s="66"/>
      <c r="D20" s="66"/>
      <c r="E20" s="66"/>
      <c r="F20" s="63" t="e">
        <f t="shared" si="15"/>
        <v>#DIV/0!</v>
      </c>
      <c r="G20" s="63"/>
      <c r="H20" s="63"/>
      <c r="I20" s="63"/>
      <c r="J20" s="63"/>
      <c r="K20" s="63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>
        <f t="shared" si="4"/>
        <v>0</v>
      </c>
      <c r="W20" s="66">
        <f t="shared" si="5"/>
        <v>0</v>
      </c>
      <c r="X20" s="63" t="e">
        <f t="shared" si="1"/>
        <v>#DIV/0!</v>
      </c>
      <c r="Y20" s="18"/>
    </row>
    <row r="21" spans="1:25" x14ac:dyDescent="0.7">
      <c r="A21" s="19" t="s">
        <v>29</v>
      </c>
      <c r="B21" s="66"/>
      <c r="C21" s="66"/>
      <c r="D21" s="66"/>
      <c r="E21" s="66"/>
      <c r="F21" s="63" t="e">
        <f t="shared" si="15"/>
        <v>#DIV/0!</v>
      </c>
      <c r="G21" s="63"/>
      <c r="H21" s="63"/>
      <c r="I21" s="63"/>
      <c r="J21" s="63"/>
      <c r="K21" s="63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>
        <f t="shared" si="4"/>
        <v>0</v>
      </c>
      <c r="W21" s="66">
        <f t="shared" si="5"/>
        <v>0</v>
      </c>
      <c r="X21" s="63" t="e">
        <f t="shared" si="1"/>
        <v>#DIV/0!</v>
      </c>
      <c r="Y21" s="18"/>
    </row>
    <row r="22" spans="1:25" x14ac:dyDescent="0.7">
      <c r="A22" s="12" t="s">
        <v>34</v>
      </c>
      <c r="B22" s="61">
        <f>SUM(B23:B25)</f>
        <v>0</v>
      </c>
      <c r="C22" s="61">
        <f>B22*80/100</f>
        <v>0</v>
      </c>
      <c r="D22" s="61">
        <f t="shared" si="9"/>
        <v>0</v>
      </c>
      <c r="E22" s="61">
        <f t="shared" ref="E22" si="16">SUM(E23:E24)</f>
        <v>0</v>
      </c>
      <c r="F22" s="62" t="e">
        <f t="shared" si="11"/>
        <v>#DIV/0!</v>
      </c>
      <c r="G22" s="62">
        <f>C22-E22</f>
        <v>0</v>
      </c>
      <c r="H22" s="62">
        <f>G22*100/$C$6</f>
        <v>0</v>
      </c>
      <c r="I22" s="61">
        <v>377836</v>
      </c>
      <c r="J22" s="62" t="e">
        <f>I22/E22</f>
        <v>#DIV/0!</v>
      </c>
      <c r="K22" s="62"/>
      <c r="L22" s="61">
        <f t="shared" ref="L22:U22" si="17">SUM(L23:L24)</f>
        <v>0</v>
      </c>
      <c r="M22" s="61">
        <f t="shared" si="17"/>
        <v>0</v>
      </c>
      <c r="N22" s="61">
        <f t="shared" si="17"/>
        <v>0</v>
      </c>
      <c r="O22" s="61">
        <f t="shared" si="17"/>
        <v>0</v>
      </c>
      <c r="P22" s="61">
        <f t="shared" si="17"/>
        <v>0</v>
      </c>
      <c r="Q22" s="61">
        <f t="shared" si="17"/>
        <v>0</v>
      </c>
      <c r="R22" s="61">
        <f t="shared" si="17"/>
        <v>0</v>
      </c>
      <c r="S22" s="61">
        <f t="shared" si="17"/>
        <v>0</v>
      </c>
      <c r="T22" s="61">
        <f t="shared" si="17"/>
        <v>0</v>
      </c>
      <c r="U22" s="61">
        <f t="shared" si="17"/>
        <v>0</v>
      </c>
      <c r="V22" s="61">
        <f t="shared" si="4"/>
        <v>0</v>
      </c>
      <c r="W22" s="61">
        <f t="shared" si="5"/>
        <v>0</v>
      </c>
      <c r="X22" s="63" t="e">
        <f t="shared" si="1"/>
        <v>#DIV/0!</v>
      </c>
      <c r="Y22" s="18">
        <f>H22*31/100</f>
        <v>0</v>
      </c>
    </row>
    <row r="23" spans="1:25" x14ac:dyDescent="0.7">
      <c r="A23" s="19" t="s">
        <v>35</v>
      </c>
      <c r="B23" s="66"/>
      <c r="C23" s="66"/>
      <c r="D23" s="66"/>
      <c r="E23" s="66"/>
      <c r="F23" s="63" t="e">
        <f t="shared" ref="F23:F25" si="18">E23*100/D23</f>
        <v>#DIV/0!</v>
      </c>
      <c r="G23" s="63"/>
      <c r="H23" s="63"/>
      <c r="I23" s="63"/>
      <c r="J23" s="63"/>
      <c r="K23" s="63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>
        <f t="shared" si="4"/>
        <v>0</v>
      </c>
      <c r="W23" s="66">
        <f t="shared" si="5"/>
        <v>0</v>
      </c>
      <c r="X23" s="63" t="e">
        <f t="shared" si="1"/>
        <v>#DIV/0!</v>
      </c>
      <c r="Y23" s="18"/>
    </row>
    <row r="24" spans="1:25" x14ac:dyDescent="0.7">
      <c r="A24" s="19" t="s">
        <v>28</v>
      </c>
      <c r="B24" s="66"/>
      <c r="C24" s="66"/>
      <c r="D24" s="66"/>
      <c r="E24" s="66"/>
      <c r="F24" s="63" t="e">
        <f t="shared" si="18"/>
        <v>#DIV/0!</v>
      </c>
      <c r="G24" s="63"/>
      <c r="H24" s="63"/>
      <c r="I24" s="63"/>
      <c r="J24" s="63"/>
      <c r="K24" s="63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>
        <f t="shared" si="4"/>
        <v>0</v>
      </c>
      <c r="W24" s="66">
        <f t="shared" si="5"/>
        <v>0</v>
      </c>
      <c r="X24" s="63" t="e">
        <f t="shared" si="1"/>
        <v>#DIV/0!</v>
      </c>
      <c r="Y24" s="18"/>
    </row>
    <row r="25" spans="1:25" x14ac:dyDescent="0.7">
      <c r="A25" s="19" t="s">
        <v>29</v>
      </c>
      <c r="B25" s="72"/>
      <c r="C25" s="72"/>
      <c r="D25" s="66"/>
      <c r="E25" s="66"/>
      <c r="F25" s="63" t="e">
        <f t="shared" si="18"/>
        <v>#DIV/0!</v>
      </c>
      <c r="G25" s="63"/>
      <c r="H25" s="63"/>
      <c r="I25" s="63"/>
      <c r="J25" s="63"/>
      <c r="K25" s="63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>
        <f t="shared" si="4"/>
        <v>0</v>
      </c>
      <c r="W25" s="66">
        <f t="shared" si="5"/>
        <v>0</v>
      </c>
      <c r="X25" s="63" t="e">
        <f t="shared" si="1"/>
        <v>#DIV/0!</v>
      </c>
      <c r="Y25" s="18"/>
    </row>
    <row r="26" spans="1:25" x14ac:dyDescent="0.7">
      <c r="A26" s="12" t="s">
        <v>36</v>
      </c>
      <c r="B26" s="61">
        <f>SUM(B27:B29)</f>
        <v>0</v>
      </c>
      <c r="C26" s="61">
        <f t="shared" si="9"/>
        <v>0</v>
      </c>
      <c r="D26" s="61">
        <f t="shared" si="9"/>
        <v>0</v>
      </c>
      <c r="E26" s="61">
        <f t="shared" ref="E26" si="19">SUM(E27:E28)</f>
        <v>0</v>
      </c>
      <c r="F26" s="62" t="e">
        <f t="shared" si="11"/>
        <v>#DIV/0!</v>
      </c>
      <c r="G26" s="62">
        <f>C26-E26</f>
        <v>0</v>
      </c>
      <c r="H26" s="62">
        <f>G26*100/$C$6</f>
        <v>0</v>
      </c>
      <c r="I26" s="61">
        <v>349815</v>
      </c>
      <c r="J26" s="62" t="e">
        <f>I26/E26</f>
        <v>#DIV/0!</v>
      </c>
      <c r="K26" s="62"/>
      <c r="L26" s="61">
        <f t="shared" ref="L26:U26" si="20">SUM(L27:L28)</f>
        <v>0</v>
      </c>
      <c r="M26" s="61">
        <f t="shared" si="20"/>
        <v>0</v>
      </c>
      <c r="N26" s="61">
        <f t="shared" si="20"/>
        <v>0</v>
      </c>
      <c r="O26" s="61">
        <f t="shared" si="20"/>
        <v>0</v>
      </c>
      <c r="P26" s="61">
        <f t="shared" si="20"/>
        <v>0</v>
      </c>
      <c r="Q26" s="61">
        <f t="shared" si="20"/>
        <v>0</v>
      </c>
      <c r="R26" s="61">
        <f t="shared" si="20"/>
        <v>0</v>
      </c>
      <c r="S26" s="61">
        <f t="shared" si="20"/>
        <v>0</v>
      </c>
      <c r="T26" s="61">
        <f t="shared" si="20"/>
        <v>0</v>
      </c>
      <c r="U26" s="61">
        <f t="shared" si="20"/>
        <v>0</v>
      </c>
      <c r="V26" s="61">
        <f t="shared" si="4"/>
        <v>0</v>
      </c>
      <c r="W26" s="61">
        <f t="shared" si="5"/>
        <v>0</v>
      </c>
      <c r="X26" s="63" t="e">
        <f t="shared" si="1"/>
        <v>#DIV/0!</v>
      </c>
      <c r="Y26" s="18">
        <f>H26*31/100</f>
        <v>0</v>
      </c>
    </row>
    <row r="27" spans="1:25" x14ac:dyDescent="0.7">
      <c r="A27" s="19" t="s">
        <v>37</v>
      </c>
      <c r="B27" s="72"/>
      <c r="C27" s="72"/>
      <c r="D27" s="66"/>
      <c r="E27" s="66"/>
      <c r="F27" s="63" t="e">
        <f t="shared" ref="F27:F29" si="21">E27*100/D27</f>
        <v>#DIV/0!</v>
      </c>
      <c r="G27" s="63"/>
      <c r="H27" s="63"/>
      <c r="I27" s="63"/>
      <c r="J27" s="63"/>
      <c r="K27" s="63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>
        <f t="shared" si="4"/>
        <v>0</v>
      </c>
      <c r="W27" s="66">
        <f t="shared" si="5"/>
        <v>0</v>
      </c>
      <c r="X27" s="63" t="e">
        <f t="shared" si="1"/>
        <v>#DIV/0!</v>
      </c>
      <c r="Y27" s="18"/>
    </row>
    <row r="28" spans="1:25" x14ac:dyDescent="0.7">
      <c r="A28" s="19" t="s">
        <v>28</v>
      </c>
      <c r="B28" s="66"/>
      <c r="C28" s="66"/>
      <c r="D28" s="66"/>
      <c r="E28" s="66"/>
      <c r="F28" s="63" t="e">
        <f t="shared" si="21"/>
        <v>#DIV/0!</v>
      </c>
      <c r="G28" s="63"/>
      <c r="H28" s="63"/>
      <c r="I28" s="63"/>
      <c r="J28" s="63"/>
      <c r="K28" s="63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>
        <f t="shared" si="4"/>
        <v>0</v>
      </c>
      <c r="W28" s="66">
        <f t="shared" si="5"/>
        <v>0</v>
      </c>
      <c r="X28" s="63" t="e">
        <f t="shared" si="1"/>
        <v>#DIV/0!</v>
      </c>
      <c r="Y28" s="18"/>
    </row>
    <row r="29" spans="1:25" x14ac:dyDescent="0.7">
      <c r="A29" s="19" t="s">
        <v>29</v>
      </c>
      <c r="B29" s="66"/>
      <c r="C29" s="66"/>
      <c r="D29" s="66"/>
      <c r="E29" s="66"/>
      <c r="F29" s="63" t="e">
        <f t="shared" si="21"/>
        <v>#DIV/0!</v>
      </c>
      <c r="G29" s="63"/>
      <c r="H29" s="63"/>
      <c r="I29" s="63"/>
      <c r="J29" s="63"/>
      <c r="K29" s="63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>
        <f t="shared" si="4"/>
        <v>0</v>
      </c>
      <c r="W29" s="66">
        <f t="shared" si="5"/>
        <v>0</v>
      </c>
      <c r="X29" s="63" t="e">
        <f t="shared" si="1"/>
        <v>#DIV/0!</v>
      </c>
      <c r="Y29" s="18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workbookViewId="0">
      <selection activeCell="I10" sqref="I10"/>
    </sheetView>
  </sheetViews>
  <sheetFormatPr defaultColWidth="9" defaultRowHeight="16.8" x14ac:dyDescent="0.5"/>
  <cols>
    <col min="1" max="1" width="12.5" style="94" customWidth="1"/>
    <col min="2" max="5" width="3.59765625" style="94" customWidth="1"/>
    <col min="6" max="6" width="4.5" style="94" customWidth="1"/>
    <col min="7" max="7" width="3.59765625" style="94" customWidth="1"/>
    <col min="8" max="8" width="5.5" style="94" customWidth="1"/>
    <col min="9" max="9" width="5.796875" style="94" customWidth="1"/>
    <col min="10" max="10" width="5.69921875" style="95" customWidth="1"/>
    <col min="11" max="11" width="3.59765625" style="95" customWidth="1"/>
    <col min="12" max="23" width="3.59765625" style="94" customWidth="1"/>
    <col min="24" max="24" width="4.69921875" style="94" customWidth="1"/>
    <col min="25" max="16384" width="9" style="94"/>
  </cols>
  <sheetData>
    <row r="1" spans="1:26" x14ac:dyDescent="0.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</row>
    <row r="2" spans="1:26" x14ac:dyDescent="0.5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6" x14ac:dyDescent="0.5">
      <c r="A3" s="74" t="s">
        <v>50</v>
      </c>
      <c r="B3" s="74"/>
      <c r="C3" s="74"/>
      <c r="D3" s="74"/>
      <c r="E3" s="74"/>
      <c r="F3" s="74"/>
      <c r="G3" s="74"/>
      <c r="H3" s="74"/>
      <c r="I3" s="74"/>
      <c r="J3" s="75"/>
      <c r="K3" s="75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138" t="s">
        <v>56</v>
      </c>
      <c r="Z3" s="94" t="s">
        <v>1</v>
      </c>
    </row>
    <row r="4" spans="1:26" x14ac:dyDescent="0.5">
      <c r="A4" s="140" t="s">
        <v>2</v>
      </c>
      <c r="B4" s="76" t="s">
        <v>3</v>
      </c>
      <c r="C4" s="77"/>
      <c r="D4" s="77"/>
      <c r="E4" s="77"/>
      <c r="F4" s="77"/>
      <c r="G4" s="77"/>
      <c r="H4" s="77"/>
      <c r="I4" s="77"/>
      <c r="J4" s="78"/>
      <c r="K4" s="79"/>
      <c r="L4" s="76" t="s">
        <v>4</v>
      </c>
      <c r="M4" s="77"/>
      <c r="N4" s="77"/>
      <c r="O4" s="77"/>
      <c r="P4" s="77"/>
      <c r="Q4" s="77"/>
      <c r="R4" s="77"/>
      <c r="S4" s="77"/>
      <c r="T4" s="77"/>
      <c r="U4" s="77"/>
      <c r="V4" s="78"/>
      <c r="W4" s="141" t="s">
        <v>5</v>
      </c>
      <c r="X4" s="142" t="s">
        <v>6</v>
      </c>
      <c r="Y4" s="142" t="s">
        <v>7</v>
      </c>
      <c r="Z4" s="143" t="s">
        <v>8</v>
      </c>
    </row>
    <row r="5" spans="1:26" s="146" customFormat="1" ht="33.6" x14ac:dyDescent="0.25">
      <c r="A5" s="144"/>
      <c r="B5" s="80" t="s">
        <v>9</v>
      </c>
      <c r="C5" s="80" t="s">
        <v>10</v>
      </c>
      <c r="D5" s="80" t="s">
        <v>11</v>
      </c>
      <c r="E5" s="80" t="s">
        <v>12</v>
      </c>
      <c r="F5" s="80" t="s">
        <v>13</v>
      </c>
      <c r="G5" s="80" t="s">
        <v>14</v>
      </c>
      <c r="H5" s="80" t="s">
        <v>15</v>
      </c>
      <c r="I5" s="80" t="s">
        <v>16</v>
      </c>
      <c r="J5" s="81" t="s">
        <v>17</v>
      </c>
      <c r="K5" s="81"/>
      <c r="L5" s="80" t="s">
        <v>40</v>
      </c>
      <c r="M5" s="80" t="s">
        <v>41</v>
      </c>
      <c r="N5" s="80" t="s">
        <v>42</v>
      </c>
      <c r="O5" s="80" t="s">
        <v>43</v>
      </c>
      <c r="P5" s="80" t="s">
        <v>44</v>
      </c>
      <c r="Q5" s="80" t="s">
        <v>45</v>
      </c>
      <c r="R5" s="80" t="s">
        <v>18</v>
      </c>
      <c r="S5" s="80" t="s">
        <v>19</v>
      </c>
      <c r="T5" s="80" t="s">
        <v>20</v>
      </c>
      <c r="U5" s="80" t="s">
        <v>21</v>
      </c>
      <c r="V5" s="80" t="s">
        <v>22</v>
      </c>
      <c r="W5" s="145"/>
      <c r="X5" s="142"/>
      <c r="Y5" s="142"/>
      <c r="Z5" s="143"/>
    </row>
    <row r="6" spans="1:26" s="146" customFormat="1" ht="28.2" customHeight="1" x14ac:dyDescent="0.25">
      <c r="A6" s="147"/>
      <c r="B6" s="82">
        <f>B7+B14+B18+B22+B26</f>
        <v>18</v>
      </c>
      <c r="C6" s="82">
        <f t="shared" ref="C6:W6" si="0">C7+C14+C18+C22+C26</f>
        <v>23</v>
      </c>
      <c r="D6" s="82">
        <f t="shared" si="0"/>
        <v>20.7</v>
      </c>
      <c r="E6" s="82">
        <f t="shared" si="0"/>
        <v>12</v>
      </c>
      <c r="F6" s="83">
        <f>E6*100/D6</f>
        <v>57.971014492753625</v>
      </c>
      <c r="G6" s="83"/>
      <c r="H6" s="83">
        <f t="shared" si="0"/>
        <v>47.826086956521742</v>
      </c>
      <c r="I6" s="121">
        <f t="shared" si="0"/>
        <v>4604951</v>
      </c>
      <c r="J6" s="121" t="e">
        <f t="shared" si="0"/>
        <v>#DIV/0!</v>
      </c>
      <c r="K6" s="82"/>
      <c r="L6" s="82">
        <f t="shared" si="0"/>
        <v>0</v>
      </c>
      <c r="M6" s="82">
        <f t="shared" si="0"/>
        <v>0</v>
      </c>
      <c r="N6" s="82">
        <f t="shared" si="0"/>
        <v>0</v>
      </c>
      <c r="O6" s="82">
        <f t="shared" si="0"/>
        <v>0</v>
      </c>
      <c r="P6" s="82">
        <f t="shared" si="0"/>
        <v>0</v>
      </c>
      <c r="Q6" s="82">
        <f t="shared" si="0"/>
        <v>0</v>
      </c>
      <c r="R6" s="82">
        <f t="shared" si="0"/>
        <v>0</v>
      </c>
      <c r="S6" s="82">
        <f t="shared" si="0"/>
        <v>0</v>
      </c>
      <c r="T6" s="82">
        <f t="shared" si="0"/>
        <v>1</v>
      </c>
      <c r="U6" s="82">
        <f t="shared" si="0"/>
        <v>1</v>
      </c>
      <c r="V6" s="82">
        <f>SUM(L6:U6)</f>
        <v>2</v>
      </c>
      <c r="W6" s="82">
        <f t="shared" si="0"/>
        <v>14</v>
      </c>
      <c r="X6" s="148">
        <f t="shared" ref="X6:X29" si="1">100-F6</f>
        <v>42.028985507246375</v>
      </c>
      <c r="Y6" s="81">
        <f>SUM(Y7:Y29)</f>
        <v>14.82608695652174</v>
      </c>
      <c r="Z6" s="81">
        <f>SUM(Z7:Z29)</f>
        <v>0</v>
      </c>
    </row>
    <row r="7" spans="1:26" x14ac:dyDescent="0.5">
      <c r="A7" s="149" t="s">
        <v>23</v>
      </c>
      <c r="B7" s="84">
        <f>SUM(B8:B13)</f>
        <v>18</v>
      </c>
      <c r="C7" s="84">
        <f t="shared" ref="C7:D7" si="2">SUM(C8:C13)</f>
        <v>23</v>
      </c>
      <c r="D7" s="84">
        <f t="shared" si="2"/>
        <v>20.7</v>
      </c>
      <c r="E7" s="84">
        <f t="shared" ref="E7:U7" si="3">SUM(E8:E12)</f>
        <v>12</v>
      </c>
      <c r="F7" s="85">
        <f>E7*100/C7</f>
        <v>52.173913043478258</v>
      </c>
      <c r="G7" s="84">
        <f>C7-E7</f>
        <v>11</v>
      </c>
      <c r="H7" s="85">
        <f>G7*100/$C$6</f>
        <v>47.826086956521742</v>
      </c>
      <c r="I7" s="123">
        <v>1866977</v>
      </c>
      <c r="J7" s="124">
        <f>I7/E7</f>
        <v>155581.41666666666</v>
      </c>
      <c r="K7" s="85"/>
      <c r="L7" s="84">
        <f>SUM(L8:L12)</f>
        <v>0</v>
      </c>
      <c r="M7" s="84"/>
      <c r="N7" s="84"/>
      <c r="O7" s="84"/>
      <c r="P7" s="84"/>
      <c r="Q7" s="84"/>
      <c r="R7" s="84"/>
      <c r="S7" s="84">
        <f t="shared" si="3"/>
        <v>0</v>
      </c>
      <c r="T7" s="84">
        <f t="shared" si="3"/>
        <v>1</v>
      </c>
      <c r="U7" s="84">
        <f t="shared" si="3"/>
        <v>1</v>
      </c>
      <c r="V7" s="84">
        <f t="shared" ref="V7:V29" si="4">SUM(L7:U7)</f>
        <v>2</v>
      </c>
      <c r="W7" s="84">
        <f t="shared" ref="W7:W29" si="5">V7+E7</f>
        <v>14</v>
      </c>
      <c r="X7" s="87">
        <f t="shared" si="1"/>
        <v>47.826086956521742</v>
      </c>
      <c r="Y7" s="150">
        <f>H7*31/100</f>
        <v>14.82608695652174</v>
      </c>
    </row>
    <row r="8" spans="1:26" x14ac:dyDescent="0.5">
      <c r="A8" s="151" t="s">
        <v>24</v>
      </c>
      <c r="B8" s="86"/>
      <c r="C8" s="86"/>
      <c r="D8" s="86"/>
      <c r="E8" s="86"/>
      <c r="F8" s="87" t="e">
        <f>E8*100/D8</f>
        <v>#DIV/0!</v>
      </c>
      <c r="G8" s="135"/>
      <c r="H8" s="88"/>
      <c r="I8" s="136"/>
      <c r="J8" s="127"/>
      <c r="K8" s="88"/>
      <c r="L8" s="86"/>
      <c r="M8" s="86"/>
      <c r="N8" s="86"/>
      <c r="O8" s="86"/>
      <c r="P8" s="86"/>
      <c r="Q8" s="86"/>
      <c r="R8" s="86"/>
      <c r="S8" s="86"/>
      <c r="T8" s="86"/>
      <c r="U8" s="86"/>
      <c r="V8" s="86">
        <f t="shared" si="4"/>
        <v>0</v>
      </c>
      <c r="W8" s="86">
        <f t="shared" si="5"/>
        <v>0</v>
      </c>
      <c r="X8" s="87" t="e">
        <f t="shared" si="1"/>
        <v>#DIV/0!</v>
      </c>
      <c r="Y8" s="150"/>
    </row>
    <row r="9" spans="1:26" x14ac:dyDescent="0.5">
      <c r="A9" s="151" t="s">
        <v>25</v>
      </c>
      <c r="B9" s="89"/>
      <c r="C9" s="89"/>
      <c r="D9" s="86"/>
      <c r="E9" s="89"/>
      <c r="F9" s="87" t="e">
        <f t="shared" ref="F9:F13" si="6">E9*100/D9</f>
        <v>#DIV/0!</v>
      </c>
      <c r="G9" s="135"/>
      <c r="H9" s="88"/>
      <c r="I9" s="136"/>
      <c r="J9" s="127"/>
      <c r="K9" s="88"/>
      <c r="L9" s="86"/>
      <c r="M9" s="86"/>
      <c r="N9" s="86"/>
      <c r="O9" s="86"/>
      <c r="P9" s="86"/>
      <c r="Q9" s="86"/>
      <c r="R9" s="86"/>
      <c r="S9" s="86"/>
      <c r="T9" s="86"/>
      <c r="U9" s="86"/>
      <c r="V9" s="86">
        <f t="shared" si="4"/>
        <v>0</v>
      </c>
      <c r="W9" s="86">
        <f t="shared" si="5"/>
        <v>0</v>
      </c>
      <c r="X9" s="87" t="e">
        <f t="shared" si="1"/>
        <v>#DIV/0!</v>
      </c>
      <c r="Y9" s="150"/>
    </row>
    <row r="10" spans="1:26" x14ac:dyDescent="0.5">
      <c r="A10" s="151" t="s">
        <v>26</v>
      </c>
      <c r="B10" s="90">
        <v>18</v>
      </c>
      <c r="C10" s="90">
        <v>23</v>
      </c>
      <c r="D10" s="86">
        <f>+C10*0.9</f>
        <v>20.7</v>
      </c>
      <c r="E10" s="90">
        <v>12</v>
      </c>
      <c r="F10" s="87">
        <f t="shared" si="6"/>
        <v>57.971014492753625</v>
      </c>
      <c r="G10" s="135">
        <f t="shared" ref="G10" si="7">C10-E10</f>
        <v>11</v>
      </c>
      <c r="H10" s="88">
        <f>G10*100/C10</f>
        <v>47.826086956521742</v>
      </c>
      <c r="I10" s="129">
        <v>175364</v>
      </c>
      <c r="J10" s="127">
        <f t="shared" ref="J10" si="8">I10/E10</f>
        <v>14613.666666666666</v>
      </c>
      <c r="K10" s="88"/>
      <c r="L10" s="86"/>
      <c r="M10" s="86"/>
      <c r="N10" s="86">
        <v>1</v>
      </c>
      <c r="O10" s="86">
        <v>1</v>
      </c>
      <c r="P10" s="86">
        <v>1</v>
      </c>
      <c r="Q10" s="86">
        <v>2</v>
      </c>
      <c r="R10" s="86"/>
      <c r="S10" s="86"/>
      <c r="T10" s="86">
        <v>1</v>
      </c>
      <c r="U10" s="86">
        <v>1</v>
      </c>
      <c r="V10" s="86">
        <f t="shared" si="4"/>
        <v>7</v>
      </c>
      <c r="W10" s="86">
        <f t="shared" si="5"/>
        <v>19</v>
      </c>
      <c r="X10" s="87">
        <f t="shared" si="1"/>
        <v>42.028985507246375</v>
      </c>
      <c r="Y10" s="150"/>
    </row>
    <row r="11" spans="1:26" x14ac:dyDescent="0.5">
      <c r="A11" s="151" t="s">
        <v>27</v>
      </c>
      <c r="B11" s="90"/>
      <c r="C11" s="90"/>
      <c r="D11" s="86"/>
      <c r="E11" s="90"/>
      <c r="F11" s="87" t="e">
        <f t="shared" si="6"/>
        <v>#DIV/0!</v>
      </c>
      <c r="G11" s="87"/>
      <c r="H11" s="87"/>
      <c r="I11" s="87"/>
      <c r="J11" s="87"/>
      <c r="K11" s="87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>
        <f t="shared" si="4"/>
        <v>0</v>
      </c>
      <c r="W11" s="86">
        <f t="shared" si="5"/>
        <v>0</v>
      </c>
      <c r="X11" s="87" t="e">
        <f t="shared" si="1"/>
        <v>#DIV/0!</v>
      </c>
      <c r="Y11" s="150"/>
    </row>
    <row r="12" spans="1:26" x14ac:dyDescent="0.5">
      <c r="A12" s="151" t="s">
        <v>28</v>
      </c>
      <c r="B12" s="86"/>
      <c r="C12" s="86"/>
      <c r="D12" s="86"/>
      <c r="E12" s="86"/>
      <c r="F12" s="87" t="e">
        <f t="shared" si="6"/>
        <v>#DIV/0!</v>
      </c>
      <c r="G12" s="87"/>
      <c r="H12" s="87"/>
      <c r="I12" s="87"/>
      <c r="J12" s="87"/>
      <c r="K12" s="87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>
        <f t="shared" si="4"/>
        <v>0</v>
      </c>
      <c r="W12" s="86">
        <f t="shared" si="5"/>
        <v>0</v>
      </c>
      <c r="X12" s="87" t="e">
        <f t="shared" si="1"/>
        <v>#DIV/0!</v>
      </c>
      <c r="Y12" s="150"/>
    </row>
    <row r="13" spans="1:26" x14ac:dyDescent="0.5">
      <c r="A13" s="151" t="s">
        <v>29</v>
      </c>
      <c r="B13" s="86"/>
      <c r="C13" s="86"/>
      <c r="D13" s="86"/>
      <c r="E13" s="86"/>
      <c r="F13" s="87" t="e">
        <f t="shared" si="6"/>
        <v>#DIV/0!</v>
      </c>
      <c r="G13" s="87"/>
      <c r="H13" s="87"/>
      <c r="I13" s="87"/>
      <c r="J13" s="87"/>
      <c r="K13" s="87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>
        <f t="shared" si="4"/>
        <v>0</v>
      </c>
      <c r="W13" s="86">
        <f t="shared" si="5"/>
        <v>0</v>
      </c>
      <c r="X13" s="87" t="e">
        <f t="shared" si="1"/>
        <v>#DIV/0!</v>
      </c>
      <c r="Y13" s="150"/>
    </row>
    <row r="14" spans="1:26" x14ac:dyDescent="0.5">
      <c r="A14" s="149" t="s">
        <v>30</v>
      </c>
      <c r="B14" s="84">
        <f>SUM(B15:B17)</f>
        <v>0</v>
      </c>
      <c r="C14" s="84">
        <f t="shared" ref="C14:D26" si="9">B14*80/100</f>
        <v>0</v>
      </c>
      <c r="D14" s="84">
        <f t="shared" ref="D14:U14" si="10">SUM(D15:D16)</f>
        <v>0</v>
      </c>
      <c r="E14" s="84">
        <f t="shared" si="10"/>
        <v>0</v>
      </c>
      <c r="F14" s="85" t="e">
        <f t="shared" ref="F14:F26" si="11">E14*100/C14</f>
        <v>#DIV/0!</v>
      </c>
      <c r="G14" s="85">
        <f>C14-E14</f>
        <v>0</v>
      </c>
      <c r="H14" s="85">
        <f>G14*100/$C$6</f>
        <v>0</v>
      </c>
      <c r="I14" s="84">
        <v>1471907</v>
      </c>
      <c r="J14" s="92" t="e">
        <f>I14/E14</f>
        <v>#DIV/0!</v>
      </c>
      <c r="K14" s="92"/>
      <c r="L14" s="84">
        <f t="shared" si="10"/>
        <v>0</v>
      </c>
      <c r="M14" s="84">
        <f t="shared" si="10"/>
        <v>0</v>
      </c>
      <c r="N14" s="84">
        <f t="shared" si="10"/>
        <v>0</v>
      </c>
      <c r="O14" s="84">
        <f t="shared" si="10"/>
        <v>0</v>
      </c>
      <c r="P14" s="84">
        <f t="shared" si="10"/>
        <v>0</v>
      </c>
      <c r="Q14" s="84">
        <f t="shared" si="10"/>
        <v>0</v>
      </c>
      <c r="R14" s="84">
        <f t="shared" si="10"/>
        <v>0</v>
      </c>
      <c r="S14" s="84">
        <f t="shared" si="10"/>
        <v>0</v>
      </c>
      <c r="T14" s="84">
        <f t="shared" si="10"/>
        <v>0</v>
      </c>
      <c r="U14" s="84">
        <f t="shared" si="10"/>
        <v>0</v>
      </c>
      <c r="V14" s="84">
        <f t="shared" si="4"/>
        <v>0</v>
      </c>
      <c r="W14" s="84">
        <f t="shared" si="5"/>
        <v>0</v>
      </c>
      <c r="X14" s="87" t="e">
        <f t="shared" si="1"/>
        <v>#DIV/0!</v>
      </c>
      <c r="Y14" s="150">
        <f>H14*31/100</f>
        <v>0</v>
      </c>
    </row>
    <row r="15" spans="1:26" x14ac:dyDescent="0.5">
      <c r="A15" s="151" t="s">
        <v>31</v>
      </c>
      <c r="B15" s="86"/>
      <c r="C15" s="86"/>
      <c r="D15" s="86"/>
      <c r="E15" s="86"/>
      <c r="F15" s="87" t="e">
        <f t="shared" ref="F15:F17" si="12">E15*100/D15</f>
        <v>#DIV/0!</v>
      </c>
      <c r="G15" s="87"/>
      <c r="H15" s="87"/>
      <c r="I15" s="87"/>
      <c r="J15" s="87"/>
      <c r="K15" s="87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>
        <f t="shared" si="4"/>
        <v>0</v>
      </c>
      <c r="W15" s="86">
        <f t="shared" si="5"/>
        <v>0</v>
      </c>
      <c r="X15" s="87" t="e">
        <f t="shared" si="1"/>
        <v>#DIV/0!</v>
      </c>
      <c r="Y15" s="150"/>
    </row>
    <row r="16" spans="1:26" x14ac:dyDescent="0.5">
      <c r="A16" s="151" t="s">
        <v>28</v>
      </c>
      <c r="B16" s="86"/>
      <c r="C16" s="86"/>
      <c r="D16" s="86"/>
      <c r="E16" s="86"/>
      <c r="F16" s="87" t="e">
        <f t="shared" si="12"/>
        <v>#DIV/0!</v>
      </c>
      <c r="G16" s="87"/>
      <c r="H16" s="87"/>
      <c r="I16" s="87"/>
      <c r="J16" s="87"/>
      <c r="K16" s="87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>
        <f t="shared" si="4"/>
        <v>0</v>
      </c>
      <c r="W16" s="86">
        <f t="shared" si="5"/>
        <v>0</v>
      </c>
      <c r="X16" s="87" t="e">
        <f t="shared" si="1"/>
        <v>#DIV/0!</v>
      </c>
      <c r="Y16" s="150"/>
    </row>
    <row r="17" spans="1:25" x14ac:dyDescent="0.5">
      <c r="A17" s="151" t="s">
        <v>29</v>
      </c>
      <c r="B17" s="86"/>
      <c r="C17" s="86"/>
      <c r="D17" s="86"/>
      <c r="E17" s="86"/>
      <c r="F17" s="87" t="e">
        <f t="shared" si="12"/>
        <v>#DIV/0!</v>
      </c>
      <c r="G17" s="87"/>
      <c r="H17" s="87"/>
      <c r="I17" s="87"/>
      <c r="J17" s="87"/>
      <c r="K17" s="87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>
        <f t="shared" si="4"/>
        <v>0</v>
      </c>
      <c r="W17" s="86">
        <f t="shared" si="5"/>
        <v>0</v>
      </c>
      <c r="X17" s="87" t="e">
        <f t="shared" si="1"/>
        <v>#DIV/0!</v>
      </c>
      <c r="Y17" s="150"/>
    </row>
    <row r="18" spans="1:25" x14ac:dyDescent="0.5">
      <c r="A18" s="149" t="s">
        <v>32</v>
      </c>
      <c r="B18" s="84">
        <f>SUM(B19:B21)</f>
        <v>0</v>
      </c>
      <c r="C18" s="84">
        <f t="shared" si="9"/>
        <v>0</v>
      </c>
      <c r="D18" s="84">
        <f t="shared" si="9"/>
        <v>0</v>
      </c>
      <c r="E18" s="84">
        <f t="shared" ref="E18" si="13">SUM(E19:E20)</f>
        <v>0</v>
      </c>
      <c r="F18" s="85" t="e">
        <f t="shared" si="11"/>
        <v>#DIV/0!</v>
      </c>
      <c r="G18" s="85">
        <f>C18-E18</f>
        <v>0</v>
      </c>
      <c r="H18" s="85">
        <f>G18*100/$C$6</f>
        <v>0</v>
      </c>
      <c r="I18" s="84">
        <v>538416</v>
      </c>
      <c r="J18" s="85" t="e">
        <f>I18/E18</f>
        <v>#DIV/0!</v>
      </c>
      <c r="K18" s="85"/>
      <c r="L18" s="84">
        <f t="shared" ref="L18:U18" si="14">SUM(L19:L20)</f>
        <v>0</v>
      </c>
      <c r="M18" s="84">
        <f t="shared" si="14"/>
        <v>0</v>
      </c>
      <c r="N18" s="84">
        <f t="shared" si="14"/>
        <v>0</v>
      </c>
      <c r="O18" s="84">
        <f t="shared" si="14"/>
        <v>0</v>
      </c>
      <c r="P18" s="84">
        <f t="shared" si="14"/>
        <v>0</v>
      </c>
      <c r="Q18" s="84">
        <f t="shared" si="14"/>
        <v>0</v>
      </c>
      <c r="R18" s="84">
        <f t="shared" si="14"/>
        <v>0</v>
      </c>
      <c r="S18" s="84">
        <f t="shared" si="14"/>
        <v>0</v>
      </c>
      <c r="T18" s="84">
        <f t="shared" si="14"/>
        <v>0</v>
      </c>
      <c r="U18" s="84">
        <f t="shared" si="14"/>
        <v>0</v>
      </c>
      <c r="V18" s="84">
        <f t="shared" si="4"/>
        <v>0</v>
      </c>
      <c r="W18" s="84">
        <f t="shared" si="5"/>
        <v>0</v>
      </c>
      <c r="X18" s="87" t="e">
        <f t="shared" si="1"/>
        <v>#DIV/0!</v>
      </c>
      <c r="Y18" s="150">
        <f>H18*31/100</f>
        <v>0</v>
      </c>
    </row>
    <row r="19" spans="1:25" x14ac:dyDescent="0.5">
      <c r="A19" s="151" t="s">
        <v>33</v>
      </c>
      <c r="B19" s="86"/>
      <c r="C19" s="86"/>
      <c r="D19" s="86"/>
      <c r="E19" s="86"/>
      <c r="F19" s="87" t="e">
        <f t="shared" ref="F19:F21" si="15">E19*100/D19</f>
        <v>#DIV/0!</v>
      </c>
      <c r="G19" s="87"/>
      <c r="H19" s="87"/>
      <c r="I19" s="87"/>
      <c r="J19" s="87"/>
      <c r="K19" s="87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>
        <f t="shared" si="4"/>
        <v>0</v>
      </c>
      <c r="W19" s="86">
        <f t="shared" si="5"/>
        <v>0</v>
      </c>
      <c r="X19" s="87" t="e">
        <f t="shared" si="1"/>
        <v>#DIV/0!</v>
      </c>
      <c r="Y19" s="150"/>
    </row>
    <row r="20" spans="1:25" x14ac:dyDescent="0.5">
      <c r="A20" s="151" t="s">
        <v>28</v>
      </c>
      <c r="B20" s="86"/>
      <c r="C20" s="86"/>
      <c r="D20" s="86"/>
      <c r="E20" s="86"/>
      <c r="F20" s="87" t="e">
        <f t="shared" si="15"/>
        <v>#DIV/0!</v>
      </c>
      <c r="G20" s="87"/>
      <c r="H20" s="87"/>
      <c r="I20" s="87"/>
      <c r="J20" s="87"/>
      <c r="K20" s="87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>
        <f t="shared" si="4"/>
        <v>0</v>
      </c>
      <c r="W20" s="86">
        <f t="shared" si="5"/>
        <v>0</v>
      </c>
      <c r="X20" s="87" t="e">
        <f t="shared" si="1"/>
        <v>#DIV/0!</v>
      </c>
      <c r="Y20" s="150"/>
    </row>
    <row r="21" spans="1:25" x14ac:dyDescent="0.5">
      <c r="A21" s="151" t="s">
        <v>29</v>
      </c>
      <c r="B21" s="86"/>
      <c r="C21" s="86"/>
      <c r="D21" s="86"/>
      <c r="E21" s="86"/>
      <c r="F21" s="87" t="e">
        <f t="shared" si="15"/>
        <v>#DIV/0!</v>
      </c>
      <c r="G21" s="87"/>
      <c r="H21" s="87"/>
      <c r="I21" s="87"/>
      <c r="J21" s="87"/>
      <c r="K21" s="87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>
        <f t="shared" si="4"/>
        <v>0</v>
      </c>
      <c r="W21" s="86">
        <f t="shared" si="5"/>
        <v>0</v>
      </c>
      <c r="X21" s="87" t="e">
        <f t="shared" si="1"/>
        <v>#DIV/0!</v>
      </c>
      <c r="Y21" s="150"/>
    </row>
    <row r="22" spans="1:25" x14ac:dyDescent="0.5">
      <c r="A22" s="149" t="s">
        <v>34</v>
      </c>
      <c r="B22" s="84">
        <f>SUM(B23:B25)</f>
        <v>0</v>
      </c>
      <c r="C22" s="84">
        <f>B22*80/100</f>
        <v>0</v>
      </c>
      <c r="D22" s="84">
        <f t="shared" si="9"/>
        <v>0</v>
      </c>
      <c r="E22" s="84">
        <f t="shared" ref="E22" si="16">SUM(E23:E24)</f>
        <v>0</v>
      </c>
      <c r="F22" s="85" t="e">
        <f t="shared" si="11"/>
        <v>#DIV/0!</v>
      </c>
      <c r="G22" s="85">
        <f>C22-E22</f>
        <v>0</v>
      </c>
      <c r="H22" s="85">
        <f>G22*100/$C$6</f>
        <v>0</v>
      </c>
      <c r="I22" s="84">
        <v>377836</v>
      </c>
      <c r="J22" s="85" t="e">
        <f>I22/E22</f>
        <v>#DIV/0!</v>
      </c>
      <c r="K22" s="85"/>
      <c r="L22" s="84">
        <f t="shared" ref="L22:U22" si="17">SUM(L23:L24)</f>
        <v>0</v>
      </c>
      <c r="M22" s="84">
        <f t="shared" si="17"/>
        <v>0</v>
      </c>
      <c r="N22" s="84">
        <f t="shared" si="17"/>
        <v>0</v>
      </c>
      <c r="O22" s="84">
        <f t="shared" si="17"/>
        <v>0</v>
      </c>
      <c r="P22" s="84">
        <f t="shared" si="17"/>
        <v>0</v>
      </c>
      <c r="Q22" s="84">
        <f t="shared" si="17"/>
        <v>0</v>
      </c>
      <c r="R22" s="84">
        <f t="shared" si="17"/>
        <v>0</v>
      </c>
      <c r="S22" s="84">
        <f t="shared" si="17"/>
        <v>0</v>
      </c>
      <c r="T22" s="84">
        <f t="shared" si="17"/>
        <v>0</v>
      </c>
      <c r="U22" s="84">
        <f t="shared" si="17"/>
        <v>0</v>
      </c>
      <c r="V22" s="84">
        <f t="shared" si="4"/>
        <v>0</v>
      </c>
      <c r="W22" s="84">
        <f t="shared" si="5"/>
        <v>0</v>
      </c>
      <c r="X22" s="87" t="e">
        <f t="shared" si="1"/>
        <v>#DIV/0!</v>
      </c>
      <c r="Y22" s="150">
        <f>H22*31/100</f>
        <v>0</v>
      </c>
    </row>
    <row r="23" spans="1:25" x14ac:dyDescent="0.5">
      <c r="A23" s="151" t="s">
        <v>35</v>
      </c>
      <c r="B23" s="86"/>
      <c r="C23" s="86"/>
      <c r="D23" s="86"/>
      <c r="E23" s="86"/>
      <c r="F23" s="87" t="e">
        <f t="shared" ref="F23:F25" si="18">E23*100/D23</f>
        <v>#DIV/0!</v>
      </c>
      <c r="G23" s="87"/>
      <c r="H23" s="87"/>
      <c r="I23" s="87"/>
      <c r="J23" s="87"/>
      <c r="K23" s="87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>
        <f t="shared" si="4"/>
        <v>0</v>
      </c>
      <c r="W23" s="86">
        <f t="shared" si="5"/>
        <v>0</v>
      </c>
      <c r="X23" s="87" t="e">
        <f t="shared" si="1"/>
        <v>#DIV/0!</v>
      </c>
      <c r="Y23" s="150"/>
    </row>
    <row r="24" spans="1:25" x14ac:dyDescent="0.5">
      <c r="A24" s="151" t="s">
        <v>28</v>
      </c>
      <c r="B24" s="86"/>
      <c r="C24" s="86"/>
      <c r="D24" s="86"/>
      <c r="E24" s="86"/>
      <c r="F24" s="87" t="e">
        <f t="shared" si="18"/>
        <v>#DIV/0!</v>
      </c>
      <c r="G24" s="87"/>
      <c r="H24" s="87"/>
      <c r="I24" s="87"/>
      <c r="J24" s="87"/>
      <c r="K24" s="87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>
        <f t="shared" si="4"/>
        <v>0</v>
      </c>
      <c r="W24" s="86">
        <f t="shared" si="5"/>
        <v>0</v>
      </c>
      <c r="X24" s="87" t="e">
        <f t="shared" si="1"/>
        <v>#DIV/0!</v>
      </c>
      <c r="Y24" s="150"/>
    </row>
    <row r="25" spans="1:25" x14ac:dyDescent="0.5">
      <c r="A25" s="151" t="s">
        <v>29</v>
      </c>
      <c r="B25" s="93"/>
      <c r="C25" s="93"/>
      <c r="D25" s="86"/>
      <c r="E25" s="86"/>
      <c r="F25" s="87" t="e">
        <f t="shared" si="18"/>
        <v>#DIV/0!</v>
      </c>
      <c r="G25" s="87"/>
      <c r="H25" s="87"/>
      <c r="I25" s="87"/>
      <c r="J25" s="87"/>
      <c r="K25" s="87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>
        <f t="shared" si="4"/>
        <v>0</v>
      </c>
      <c r="W25" s="86">
        <f t="shared" si="5"/>
        <v>0</v>
      </c>
      <c r="X25" s="87" t="e">
        <f t="shared" si="1"/>
        <v>#DIV/0!</v>
      </c>
      <c r="Y25" s="150"/>
    </row>
    <row r="26" spans="1:25" x14ac:dyDescent="0.5">
      <c r="A26" s="149" t="s">
        <v>36</v>
      </c>
      <c r="B26" s="84">
        <f>SUM(B27:B29)</f>
        <v>0</v>
      </c>
      <c r="C26" s="84">
        <f t="shared" si="9"/>
        <v>0</v>
      </c>
      <c r="D26" s="84">
        <f t="shared" si="9"/>
        <v>0</v>
      </c>
      <c r="E26" s="84">
        <f t="shared" ref="E26" si="19">SUM(E27:E28)</f>
        <v>0</v>
      </c>
      <c r="F26" s="85" t="e">
        <f t="shared" si="11"/>
        <v>#DIV/0!</v>
      </c>
      <c r="G26" s="85">
        <f>C26-E26</f>
        <v>0</v>
      </c>
      <c r="H26" s="85">
        <f>G26*100/$C$6</f>
        <v>0</v>
      </c>
      <c r="I26" s="84">
        <v>349815</v>
      </c>
      <c r="J26" s="85" t="e">
        <f>I26/E26</f>
        <v>#DIV/0!</v>
      </c>
      <c r="K26" s="85"/>
      <c r="L26" s="84">
        <f t="shared" ref="L26:U26" si="20">SUM(L27:L28)</f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4"/>
        <v>0</v>
      </c>
      <c r="W26" s="84">
        <f t="shared" si="5"/>
        <v>0</v>
      </c>
      <c r="X26" s="87" t="e">
        <f t="shared" si="1"/>
        <v>#DIV/0!</v>
      </c>
      <c r="Y26" s="150">
        <f>H26*31/100</f>
        <v>0</v>
      </c>
    </row>
    <row r="27" spans="1:25" x14ac:dyDescent="0.5">
      <c r="A27" s="151" t="s">
        <v>37</v>
      </c>
      <c r="B27" s="93"/>
      <c r="C27" s="93"/>
      <c r="D27" s="86"/>
      <c r="E27" s="86"/>
      <c r="F27" s="87" t="e">
        <f t="shared" ref="F27:F29" si="21">E27*100/D27</f>
        <v>#DIV/0!</v>
      </c>
      <c r="G27" s="87"/>
      <c r="H27" s="87"/>
      <c r="I27" s="87"/>
      <c r="J27" s="87"/>
      <c r="K27" s="87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>
        <f t="shared" si="4"/>
        <v>0</v>
      </c>
      <c r="W27" s="86">
        <f t="shared" si="5"/>
        <v>0</v>
      </c>
      <c r="X27" s="87" t="e">
        <f t="shared" si="1"/>
        <v>#DIV/0!</v>
      </c>
      <c r="Y27" s="150"/>
    </row>
    <row r="28" spans="1:25" x14ac:dyDescent="0.5">
      <c r="A28" s="151" t="s">
        <v>28</v>
      </c>
      <c r="B28" s="86"/>
      <c r="C28" s="86"/>
      <c r="D28" s="86"/>
      <c r="E28" s="86"/>
      <c r="F28" s="87" t="e">
        <f t="shared" si="21"/>
        <v>#DIV/0!</v>
      </c>
      <c r="G28" s="87"/>
      <c r="H28" s="87"/>
      <c r="I28" s="87"/>
      <c r="J28" s="87"/>
      <c r="K28" s="87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>
        <f t="shared" si="4"/>
        <v>0</v>
      </c>
      <c r="W28" s="86">
        <f t="shared" si="5"/>
        <v>0</v>
      </c>
      <c r="X28" s="87" t="e">
        <f t="shared" si="1"/>
        <v>#DIV/0!</v>
      </c>
      <c r="Y28" s="150"/>
    </row>
    <row r="29" spans="1:25" x14ac:dyDescent="0.5">
      <c r="A29" s="151" t="s">
        <v>29</v>
      </c>
      <c r="B29" s="86"/>
      <c r="C29" s="86"/>
      <c r="D29" s="86"/>
      <c r="E29" s="86"/>
      <c r="F29" s="87" t="e">
        <f t="shared" si="21"/>
        <v>#DIV/0!</v>
      </c>
      <c r="G29" s="87"/>
      <c r="H29" s="87"/>
      <c r="I29" s="87"/>
      <c r="J29" s="87"/>
      <c r="K29" s="87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>
        <f t="shared" si="4"/>
        <v>0</v>
      </c>
      <c r="W29" s="86">
        <f t="shared" si="5"/>
        <v>0</v>
      </c>
      <c r="X29" s="87" t="e">
        <f t="shared" si="1"/>
        <v>#DIV/0!</v>
      </c>
      <c r="Y29" s="150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abSelected="1" topLeftCell="A3" workbookViewId="0">
      <selection activeCell="J7" sqref="J7"/>
    </sheetView>
  </sheetViews>
  <sheetFormatPr defaultColWidth="9" defaultRowHeight="24.6" x14ac:dyDescent="0.7"/>
  <cols>
    <col min="1" max="1" width="12.5" style="1" customWidth="1"/>
    <col min="2" max="7" width="5.5" style="1" customWidth="1"/>
    <col min="8" max="8" width="6.69921875" style="1" customWidth="1"/>
    <col min="9" max="9" width="7.796875" style="1" customWidth="1"/>
    <col min="10" max="10" width="8.296875" style="26" customWidth="1"/>
    <col min="11" max="11" width="4.19921875" style="26" customWidth="1"/>
    <col min="12" max="25" width="4.19921875" style="111" customWidth="1"/>
    <col min="26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152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51</v>
      </c>
      <c r="B3" s="2"/>
      <c r="C3" s="2"/>
      <c r="D3" s="2"/>
      <c r="E3" s="2"/>
      <c r="F3" s="2"/>
      <c r="G3" s="2"/>
      <c r="H3" s="2"/>
      <c r="I3" s="2"/>
      <c r="J3" s="3"/>
      <c r="K3" s="3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152" t="s">
        <v>54</v>
      </c>
      <c r="Z3" s="1" t="s">
        <v>1</v>
      </c>
    </row>
    <row r="4" spans="1:26" x14ac:dyDescent="0.7">
      <c r="A4" s="35" t="s">
        <v>2</v>
      </c>
      <c r="B4" s="37" t="s">
        <v>3</v>
      </c>
      <c r="C4" s="38"/>
      <c r="D4" s="38"/>
      <c r="E4" s="38"/>
      <c r="F4" s="38"/>
      <c r="G4" s="38"/>
      <c r="H4" s="38"/>
      <c r="I4" s="38"/>
      <c r="J4" s="39"/>
      <c r="K4" s="27"/>
      <c r="L4" s="98" t="s">
        <v>4</v>
      </c>
      <c r="M4" s="99"/>
      <c r="N4" s="99"/>
      <c r="O4" s="99"/>
      <c r="P4" s="99"/>
      <c r="Q4" s="99"/>
      <c r="R4" s="99"/>
      <c r="S4" s="99"/>
      <c r="T4" s="99"/>
      <c r="U4" s="99"/>
      <c r="V4" s="100"/>
      <c r="W4" s="153" t="s">
        <v>5</v>
      </c>
      <c r="X4" s="154" t="s">
        <v>6</v>
      </c>
      <c r="Y4" s="154" t="s">
        <v>7</v>
      </c>
      <c r="Z4" s="32" t="s">
        <v>8</v>
      </c>
    </row>
    <row r="5" spans="1:26" s="6" customFormat="1" ht="93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5"/>
      <c r="L5" s="102" t="s">
        <v>40</v>
      </c>
      <c r="M5" s="102" t="s">
        <v>41</v>
      </c>
      <c r="N5" s="102" t="s">
        <v>42</v>
      </c>
      <c r="O5" s="102" t="s">
        <v>43</v>
      </c>
      <c r="P5" s="102" t="s">
        <v>44</v>
      </c>
      <c r="Q5" s="102" t="s">
        <v>45</v>
      </c>
      <c r="R5" s="102" t="s">
        <v>18</v>
      </c>
      <c r="S5" s="102" t="s">
        <v>19</v>
      </c>
      <c r="T5" s="102" t="s">
        <v>20</v>
      </c>
      <c r="U5" s="102" t="s">
        <v>21</v>
      </c>
      <c r="V5" s="102" t="s">
        <v>22</v>
      </c>
      <c r="W5" s="155"/>
      <c r="X5" s="154"/>
      <c r="Y5" s="154"/>
      <c r="Z5" s="32"/>
    </row>
    <row r="6" spans="1:26" s="11" customFormat="1" x14ac:dyDescent="0.25">
      <c r="A6" s="7"/>
      <c r="B6" s="8">
        <f>B7+B14+B18+B22+B26</f>
        <v>10</v>
      </c>
      <c r="C6" s="8">
        <f t="shared" ref="C6:W6" si="0">C7+C14+C18+C22+C26</f>
        <v>13</v>
      </c>
      <c r="D6" s="8">
        <f t="shared" si="0"/>
        <v>11.700000000000001</v>
      </c>
      <c r="E6" s="8">
        <f t="shared" si="0"/>
        <v>9</v>
      </c>
      <c r="F6" s="58">
        <f>E6*100/D6</f>
        <v>76.92307692307692</v>
      </c>
      <c r="G6" s="9"/>
      <c r="H6" s="83">
        <f t="shared" si="0"/>
        <v>30.76923076923077</v>
      </c>
      <c r="I6" s="82">
        <f t="shared" si="0"/>
        <v>4604951</v>
      </c>
      <c r="J6" s="82" t="e">
        <f t="shared" si="0"/>
        <v>#DIV/0!</v>
      </c>
      <c r="K6" s="8"/>
      <c r="L6" s="104">
        <f t="shared" si="0"/>
        <v>0</v>
      </c>
      <c r="M6" s="104">
        <f t="shared" si="0"/>
        <v>0</v>
      </c>
      <c r="N6" s="104">
        <f t="shared" si="0"/>
        <v>0</v>
      </c>
      <c r="O6" s="104">
        <f t="shared" si="0"/>
        <v>0</v>
      </c>
      <c r="P6" s="104">
        <f t="shared" si="0"/>
        <v>0</v>
      </c>
      <c r="Q6" s="104">
        <f t="shared" si="0"/>
        <v>0</v>
      </c>
      <c r="R6" s="104">
        <f t="shared" si="0"/>
        <v>0</v>
      </c>
      <c r="S6" s="104">
        <f t="shared" si="0"/>
        <v>0</v>
      </c>
      <c r="T6" s="104">
        <f t="shared" si="0"/>
        <v>0</v>
      </c>
      <c r="U6" s="104">
        <f t="shared" si="0"/>
        <v>0</v>
      </c>
      <c r="V6" s="104">
        <f>SUM(L6:U6)</f>
        <v>0</v>
      </c>
      <c r="W6" s="104">
        <f t="shared" si="0"/>
        <v>9</v>
      </c>
      <c r="X6" s="156">
        <f t="shared" ref="X6:X29" si="1">100-F6</f>
        <v>23.07692307692308</v>
      </c>
      <c r="Y6" s="103">
        <f>SUM(Y7:Y29)</f>
        <v>9.5384615384615401</v>
      </c>
      <c r="Z6" s="10">
        <f>SUM(Z7:Z29)</f>
        <v>0</v>
      </c>
    </row>
    <row r="7" spans="1:26" x14ac:dyDescent="0.7">
      <c r="A7" s="12" t="s">
        <v>23</v>
      </c>
      <c r="B7" s="13">
        <f>SUM(B8:B13)</f>
        <v>10</v>
      </c>
      <c r="C7" s="13">
        <f t="shared" ref="C7:D7" si="2">SUM(C8:C13)</f>
        <v>13</v>
      </c>
      <c r="D7" s="13">
        <f t="shared" si="2"/>
        <v>11.700000000000001</v>
      </c>
      <c r="E7" s="13">
        <f t="shared" ref="E7:U7" si="3">SUM(E8:E12)</f>
        <v>9</v>
      </c>
      <c r="F7" s="62">
        <f>E7*100/C7</f>
        <v>69.230769230769226</v>
      </c>
      <c r="G7" s="13">
        <f>C7-E7</f>
        <v>4</v>
      </c>
      <c r="H7" s="85">
        <f>G7*100/$C$6</f>
        <v>30.76923076923077</v>
      </c>
      <c r="I7" s="84">
        <v>1866977</v>
      </c>
      <c r="J7" s="85">
        <f>I7/E7</f>
        <v>207441.88888888888</v>
      </c>
      <c r="K7" s="16"/>
      <c r="L7" s="105">
        <f>SUM(L8:L12)</f>
        <v>0</v>
      </c>
      <c r="M7" s="105"/>
      <c r="N7" s="105"/>
      <c r="O7" s="105"/>
      <c r="P7" s="105"/>
      <c r="Q7" s="105"/>
      <c r="R7" s="105"/>
      <c r="S7" s="105">
        <f t="shared" si="3"/>
        <v>0</v>
      </c>
      <c r="T7" s="105">
        <f t="shared" si="3"/>
        <v>0</v>
      </c>
      <c r="U7" s="105">
        <f t="shared" si="3"/>
        <v>0</v>
      </c>
      <c r="V7" s="105">
        <f t="shared" ref="V7:V29" si="4">SUM(L7:U7)</f>
        <v>0</v>
      </c>
      <c r="W7" s="105">
        <f t="shared" ref="W7:W29" si="5">V7+E7</f>
        <v>9</v>
      </c>
      <c r="X7" s="108">
        <f t="shared" si="1"/>
        <v>30.769230769230774</v>
      </c>
      <c r="Y7" s="157">
        <f>H7*31/100</f>
        <v>9.5384615384615401</v>
      </c>
    </row>
    <row r="8" spans="1:26" x14ac:dyDescent="0.7">
      <c r="A8" s="19" t="s">
        <v>24</v>
      </c>
      <c r="B8" s="20"/>
      <c r="C8" s="20"/>
      <c r="D8" s="20"/>
      <c r="E8" s="20"/>
      <c r="F8" s="45" t="e">
        <f>E8*100/D8</f>
        <v>#DIV/0!</v>
      </c>
      <c r="G8" s="29"/>
      <c r="H8" s="88"/>
      <c r="I8" s="135"/>
      <c r="J8" s="88"/>
      <c r="K8" s="1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>
        <f t="shared" si="4"/>
        <v>0</v>
      </c>
      <c r="W8" s="107">
        <f t="shared" si="5"/>
        <v>0</v>
      </c>
      <c r="X8" s="108" t="e">
        <f t="shared" si="1"/>
        <v>#DIV/0!</v>
      </c>
      <c r="Y8" s="157"/>
    </row>
    <row r="9" spans="1:26" x14ac:dyDescent="0.7">
      <c r="A9" s="19" t="s">
        <v>25</v>
      </c>
      <c r="B9" s="21"/>
      <c r="C9" s="21"/>
      <c r="D9" s="20"/>
      <c r="E9" s="21"/>
      <c r="F9" s="45" t="e">
        <f t="shared" ref="F9:F13" si="6">E9*100/D9</f>
        <v>#DIV/0!</v>
      </c>
      <c r="G9" s="29"/>
      <c r="H9" s="88"/>
      <c r="I9" s="135"/>
      <c r="J9" s="88"/>
      <c r="K9" s="1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>
        <f t="shared" si="4"/>
        <v>0</v>
      </c>
      <c r="W9" s="107">
        <f t="shared" si="5"/>
        <v>0</v>
      </c>
      <c r="X9" s="108" t="e">
        <f t="shared" si="1"/>
        <v>#DIV/0!</v>
      </c>
      <c r="Y9" s="157"/>
    </row>
    <row r="10" spans="1:26" x14ac:dyDescent="0.7">
      <c r="A10" s="19" t="s">
        <v>26</v>
      </c>
      <c r="B10" s="22">
        <v>10</v>
      </c>
      <c r="C10" s="22">
        <v>13</v>
      </c>
      <c r="D10" s="20">
        <f>+C10*0.9</f>
        <v>11.700000000000001</v>
      </c>
      <c r="E10" s="22">
        <v>9</v>
      </c>
      <c r="F10" s="45">
        <f t="shared" si="6"/>
        <v>76.92307692307692</v>
      </c>
      <c r="G10" s="29">
        <f t="shared" ref="G10" si="7">C10-E10</f>
        <v>4</v>
      </c>
      <c r="H10" s="88">
        <f>G10*100/C10</f>
        <v>30.76923076923077</v>
      </c>
      <c r="I10" s="109">
        <v>175364</v>
      </c>
      <c r="J10" s="88">
        <f t="shared" ref="J10" si="8">I10/E10</f>
        <v>19484.888888888891</v>
      </c>
      <c r="K10" s="1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>
        <f t="shared" si="4"/>
        <v>0</v>
      </c>
      <c r="W10" s="107">
        <f t="shared" si="5"/>
        <v>9</v>
      </c>
      <c r="X10" s="108">
        <f t="shared" si="1"/>
        <v>23.07692307692308</v>
      </c>
      <c r="Y10" s="157"/>
    </row>
    <row r="11" spans="1:26" x14ac:dyDescent="0.7">
      <c r="A11" s="19" t="s">
        <v>27</v>
      </c>
      <c r="B11" s="22"/>
      <c r="C11" s="22"/>
      <c r="D11" s="20"/>
      <c r="E11" s="22"/>
      <c r="F11" s="45" t="e">
        <f t="shared" si="6"/>
        <v>#DIV/0!</v>
      </c>
      <c r="G11" s="17"/>
      <c r="H11" s="17"/>
      <c r="I11" s="17"/>
      <c r="J11" s="17"/>
      <c r="K11" s="1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>
        <f t="shared" si="4"/>
        <v>0</v>
      </c>
      <c r="W11" s="107">
        <f t="shared" si="5"/>
        <v>0</v>
      </c>
      <c r="X11" s="108" t="e">
        <f t="shared" si="1"/>
        <v>#DIV/0!</v>
      </c>
      <c r="Y11" s="157"/>
    </row>
    <row r="12" spans="1:26" x14ac:dyDescent="0.7">
      <c r="A12" s="19" t="s">
        <v>28</v>
      </c>
      <c r="B12" s="20"/>
      <c r="C12" s="20"/>
      <c r="D12" s="20"/>
      <c r="E12" s="20"/>
      <c r="F12" s="45" t="e">
        <f t="shared" si="6"/>
        <v>#DIV/0!</v>
      </c>
      <c r="G12" s="17"/>
      <c r="H12" s="17"/>
      <c r="I12" s="17"/>
      <c r="J12" s="17"/>
      <c r="K12" s="1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>
        <f t="shared" si="4"/>
        <v>0</v>
      </c>
      <c r="W12" s="107">
        <f t="shared" si="5"/>
        <v>0</v>
      </c>
      <c r="X12" s="108" t="e">
        <f t="shared" si="1"/>
        <v>#DIV/0!</v>
      </c>
      <c r="Y12" s="157"/>
    </row>
    <row r="13" spans="1:26" x14ac:dyDescent="0.7">
      <c r="A13" s="19" t="s">
        <v>29</v>
      </c>
      <c r="B13" s="20"/>
      <c r="C13" s="20"/>
      <c r="D13" s="20"/>
      <c r="E13" s="20"/>
      <c r="F13" s="45" t="e">
        <f t="shared" si="6"/>
        <v>#DIV/0!</v>
      </c>
      <c r="G13" s="17"/>
      <c r="H13" s="17"/>
      <c r="I13" s="17"/>
      <c r="J13" s="17"/>
      <c r="K13" s="1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>
        <f t="shared" si="4"/>
        <v>0</v>
      </c>
      <c r="W13" s="107">
        <f t="shared" si="5"/>
        <v>0</v>
      </c>
      <c r="X13" s="108" t="e">
        <f t="shared" si="1"/>
        <v>#DIV/0!</v>
      </c>
      <c r="Y13" s="157"/>
    </row>
    <row r="14" spans="1:26" x14ac:dyDescent="0.7">
      <c r="A14" s="12" t="s">
        <v>30</v>
      </c>
      <c r="B14" s="13">
        <f>SUM(B15:B17)</f>
        <v>0</v>
      </c>
      <c r="C14" s="13">
        <f t="shared" ref="C14:D26" si="9">B14*80/100</f>
        <v>0</v>
      </c>
      <c r="D14" s="13">
        <f t="shared" ref="D14:U14" si="10">SUM(D15:D16)</f>
        <v>0</v>
      </c>
      <c r="E14" s="13">
        <f t="shared" si="10"/>
        <v>0</v>
      </c>
      <c r="F14" s="16" t="e">
        <f t="shared" ref="F14:F26" si="11">E14*100/C14</f>
        <v>#DIV/0!</v>
      </c>
      <c r="G14" s="14">
        <f>C14-E14</f>
        <v>0</v>
      </c>
      <c r="H14" s="14">
        <f>G14*100/$C$6</f>
        <v>0</v>
      </c>
      <c r="I14" s="15">
        <v>1471907</v>
      </c>
      <c r="J14" s="23" t="e">
        <f>I14/E14</f>
        <v>#DIV/0!</v>
      </c>
      <c r="K14" s="23"/>
      <c r="L14" s="105">
        <f t="shared" si="10"/>
        <v>0</v>
      </c>
      <c r="M14" s="105">
        <f t="shared" si="10"/>
        <v>0</v>
      </c>
      <c r="N14" s="105">
        <f t="shared" si="10"/>
        <v>0</v>
      </c>
      <c r="O14" s="105">
        <f t="shared" si="10"/>
        <v>0</v>
      </c>
      <c r="P14" s="105">
        <f t="shared" si="10"/>
        <v>0</v>
      </c>
      <c r="Q14" s="105">
        <f t="shared" si="10"/>
        <v>0</v>
      </c>
      <c r="R14" s="105">
        <f t="shared" si="10"/>
        <v>0</v>
      </c>
      <c r="S14" s="105">
        <f t="shared" si="10"/>
        <v>0</v>
      </c>
      <c r="T14" s="105">
        <f t="shared" si="10"/>
        <v>0</v>
      </c>
      <c r="U14" s="105">
        <f t="shared" si="10"/>
        <v>0</v>
      </c>
      <c r="V14" s="105">
        <f t="shared" si="4"/>
        <v>0</v>
      </c>
      <c r="W14" s="105">
        <f t="shared" si="5"/>
        <v>0</v>
      </c>
      <c r="X14" s="108" t="e">
        <f t="shared" si="1"/>
        <v>#DIV/0!</v>
      </c>
      <c r="Y14" s="157">
        <f>H14*31/100</f>
        <v>0</v>
      </c>
    </row>
    <row r="15" spans="1:26" x14ac:dyDescent="0.7">
      <c r="A15" s="19" t="s">
        <v>31</v>
      </c>
      <c r="B15" s="20"/>
      <c r="C15" s="20"/>
      <c r="D15" s="20"/>
      <c r="E15" s="20"/>
      <c r="F15" s="45" t="e">
        <f t="shared" ref="F15:F17" si="12">E15*100/D15</f>
        <v>#DIV/0!</v>
      </c>
      <c r="G15" s="17"/>
      <c r="H15" s="17"/>
      <c r="I15" s="17"/>
      <c r="J15" s="17"/>
      <c r="K15" s="1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>
        <f t="shared" si="4"/>
        <v>0</v>
      </c>
      <c r="W15" s="107">
        <f t="shared" si="5"/>
        <v>0</v>
      </c>
      <c r="X15" s="108" t="e">
        <f t="shared" si="1"/>
        <v>#DIV/0!</v>
      </c>
      <c r="Y15" s="157"/>
    </row>
    <row r="16" spans="1:26" x14ac:dyDescent="0.7">
      <c r="A16" s="19" t="s">
        <v>28</v>
      </c>
      <c r="B16" s="20"/>
      <c r="C16" s="20"/>
      <c r="D16" s="20"/>
      <c r="E16" s="20"/>
      <c r="F16" s="45" t="e">
        <f t="shared" si="12"/>
        <v>#DIV/0!</v>
      </c>
      <c r="G16" s="17"/>
      <c r="H16" s="17"/>
      <c r="I16" s="17"/>
      <c r="J16" s="17"/>
      <c r="K16" s="1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>
        <f t="shared" si="4"/>
        <v>0</v>
      </c>
      <c r="W16" s="107">
        <f t="shared" si="5"/>
        <v>0</v>
      </c>
      <c r="X16" s="108" t="e">
        <f t="shared" si="1"/>
        <v>#DIV/0!</v>
      </c>
      <c r="Y16" s="157"/>
    </row>
    <row r="17" spans="1:25" x14ac:dyDescent="0.7">
      <c r="A17" s="19" t="s">
        <v>29</v>
      </c>
      <c r="B17" s="20"/>
      <c r="C17" s="20"/>
      <c r="D17" s="20"/>
      <c r="E17" s="20"/>
      <c r="F17" s="17" t="e">
        <f t="shared" si="12"/>
        <v>#DIV/0!</v>
      </c>
      <c r="G17" s="17"/>
      <c r="H17" s="17"/>
      <c r="I17" s="17"/>
      <c r="J17" s="17"/>
      <c r="K17" s="1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>
        <f t="shared" si="4"/>
        <v>0</v>
      </c>
      <c r="W17" s="107">
        <f t="shared" si="5"/>
        <v>0</v>
      </c>
      <c r="X17" s="108" t="e">
        <f t="shared" si="1"/>
        <v>#DIV/0!</v>
      </c>
      <c r="Y17" s="157"/>
    </row>
    <row r="18" spans="1:25" x14ac:dyDescent="0.7">
      <c r="A18" s="12" t="s">
        <v>32</v>
      </c>
      <c r="B18" s="13">
        <f>SUM(B19:B21)</f>
        <v>0</v>
      </c>
      <c r="C18" s="13">
        <f t="shared" si="9"/>
        <v>0</v>
      </c>
      <c r="D18" s="13">
        <f t="shared" si="9"/>
        <v>0</v>
      </c>
      <c r="E18" s="13">
        <f t="shared" ref="E18" si="13">SUM(E19:E20)</f>
        <v>0</v>
      </c>
      <c r="F18" s="14" t="e">
        <f t="shared" si="11"/>
        <v>#DIV/0!</v>
      </c>
      <c r="G18" s="14">
        <f>C18-E18</f>
        <v>0</v>
      </c>
      <c r="H18" s="14">
        <f>G18*100/$C$6</f>
        <v>0</v>
      </c>
      <c r="I18" s="13">
        <v>538416</v>
      </c>
      <c r="J18" s="14" t="e">
        <f>I18/E18</f>
        <v>#DIV/0!</v>
      </c>
      <c r="K18" s="14"/>
      <c r="L18" s="105">
        <f t="shared" ref="L18:U18" si="14">SUM(L19:L20)</f>
        <v>0</v>
      </c>
      <c r="M18" s="105">
        <f t="shared" si="14"/>
        <v>0</v>
      </c>
      <c r="N18" s="105">
        <f t="shared" si="14"/>
        <v>0</v>
      </c>
      <c r="O18" s="105">
        <f t="shared" si="14"/>
        <v>0</v>
      </c>
      <c r="P18" s="105">
        <f t="shared" si="14"/>
        <v>0</v>
      </c>
      <c r="Q18" s="105">
        <f t="shared" si="14"/>
        <v>0</v>
      </c>
      <c r="R18" s="105">
        <f t="shared" si="14"/>
        <v>0</v>
      </c>
      <c r="S18" s="105">
        <f t="shared" si="14"/>
        <v>0</v>
      </c>
      <c r="T18" s="105">
        <f t="shared" si="14"/>
        <v>0</v>
      </c>
      <c r="U18" s="105">
        <f t="shared" si="14"/>
        <v>0</v>
      </c>
      <c r="V18" s="105">
        <f t="shared" si="4"/>
        <v>0</v>
      </c>
      <c r="W18" s="105">
        <f t="shared" si="5"/>
        <v>0</v>
      </c>
      <c r="X18" s="108" t="e">
        <f t="shared" si="1"/>
        <v>#DIV/0!</v>
      </c>
      <c r="Y18" s="157">
        <f>H18*31/100</f>
        <v>0</v>
      </c>
    </row>
    <row r="19" spans="1:25" x14ac:dyDescent="0.7">
      <c r="A19" s="19" t="s">
        <v>33</v>
      </c>
      <c r="B19" s="24"/>
      <c r="C19" s="24"/>
      <c r="D19" s="20"/>
      <c r="E19" s="20"/>
      <c r="F19" s="17" t="e">
        <f t="shared" ref="F19:F21" si="15">E19*100/D19</f>
        <v>#DIV/0!</v>
      </c>
      <c r="G19" s="17"/>
      <c r="H19" s="17"/>
      <c r="I19" s="17"/>
      <c r="J19" s="17"/>
      <c r="K19" s="1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>
        <f t="shared" si="4"/>
        <v>0</v>
      </c>
      <c r="W19" s="107">
        <f t="shared" si="5"/>
        <v>0</v>
      </c>
      <c r="X19" s="108" t="e">
        <f t="shared" si="1"/>
        <v>#DIV/0!</v>
      </c>
      <c r="Y19" s="157"/>
    </row>
    <row r="20" spans="1:25" x14ac:dyDescent="0.7">
      <c r="A20" s="19" t="s">
        <v>28</v>
      </c>
      <c r="B20" s="20"/>
      <c r="C20" s="20"/>
      <c r="D20" s="20"/>
      <c r="E20" s="20"/>
      <c r="F20" s="17" t="e">
        <f t="shared" si="15"/>
        <v>#DIV/0!</v>
      </c>
      <c r="G20" s="17"/>
      <c r="H20" s="17"/>
      <c r="I20" s="17"/>
      <c r="J20" s="17"/>
      <c r="K20" s="1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>
        <f t="shared" si="4"/>
        <v>0</v>
      </c>
      <c r="W20" s="107">
        <f t="shared" si="5"/>
        <v>0</v>
      </c>
      <c r="X20" s="108" t="e">
        <f t="shared" si="1"/>
        <v>#DIV/0!</v>
      </c>
      <c r="Y20" s="157"/>
    </row>
    <row r="21" spans="1:25" x14ac:dyDescent="0.7">
      <c r="A21" s="19" t="s">
        <v>29</v>
      </c>
      <c r="B21" s="24"/>
      <c r="C21" s="24"/>
      <c r="D21" s="20"/>
      <c r="E21" s="20"/>
      <c r="F21" s="17" t="e">
        <f t="shared" si="15"/>
        <v>#DIV/0!</v>
      </c>
      <c r="G21" s="17"/>
      <c r="H21" s="17"/>
      <c r="I21" s="17"/>
      <c r="J21" s="17"/>
      <c r="K21" s="1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>
        <f t="shared" si="4"/>
        <v>0</v>
      </c>
      <c r="W21" s="107">
        <f t="shared" si="5"/>
        <v>0</v>
      </c>
      <c r="X21" s="108" t="e">
        <f t="shared" si="1"/>
        <v>#DIV/0!</v>
      </c>
      <c r="Y21" s="157"/>
    </row>
    <row r="22" spans="1:25" x14ac:dyDescent="0.7">
      <c r="A22" s="12" t="s">
        <v>34</v>
      </c>
      <c r="B22" s="13">
        <f>SUM(B23:B25)</f>
        <v>0</v>
      </c>
      <c r="C22" s="13">
        <f>B22*80/100</f>
        <v>0</v>
      </c>
      <c r="D22" s="13">
        <f t="shared" si="9"/>
        <v>0</v>
      </c>
      <c r="E22" s="13">
        <f t="shared" ref="E22" si="16">SUM(E23:E24)</f>
        <v>0</v>
      </c>
      <c r="F22" s="14" t="e">
        <f t="shared" si="11"/>
        <v>#DIV/0!</v>
      </c>
      <c r="G22" s="14">
        <f>C22-E22</f>
        <v>0</v>
      </c>
      <c r="H22" s="14">
        <f>G22*100/$C$6</f>
        <v>0</v>
      </c>
      <c r="I22" s="13">
        <v>377836</v>
      </c>
      <c r="J22" s="14" t="e">
        <f>I22/E22</f>
        <v>#DIV/0!</v>
      </c>
      <c r="K22" s="14"/>
      <c r="L22" s="105">
        <f t="shared" ref="L22:U22" si="17">SUM(L23:L24)</f>
        <v>0</v>
      </c>
      <c r="M22" s="105">
        <f t="shared" si="17"/>
        <v>0</v>
      </c>
      <c r="N22" s="105">
        <f t="shared" si="17"/>
        <v>0</v>
      </c>
      <c r="O22" s="105">
        <f t="shared" si="17"/>
        <v>0</v>
      </c>
      <c r="P22" s="105">
        <f t="shared" si="17"/>
        <v>0</v>
      </c>
      <c r="Q22" s="105">
        <f t="shared" si="17"/>
        <v>0</v>
      </c>
      <c r="R22" s="105">
        <f t="shared" si="17"/>
        <v>0</v>
      </c>
      <c r="S22" s="105">
        <f t="shared" si="17"/>
        <v>0</v>
      </c>
      <c r="T22" s="105">
        <f t="shared" si="17"/>
        <v>0</v>
      </c>
      <c r="U22" s="105">
        <f t="shared" si="17"/>
        <v>0</v>
      </c>
      <c r="V22" s="105">
        <f t="shared" si="4"/>
        <v>0</v>
      </c>
      <c r="W22" s="105">
        <f t="shared" si="5"/>
        <v>0</v>
      </c>
      <c r="X22" s="108" t="e">
        <f t="shared" si="1"/>
        <v>#DIV/0!</v>
      </c>
      <c r="Y22" s="157">
        <f>H22*31/100</f>
        <v>0</v>
      </c>
    </row>
    <row r="23" spans="1:25" x14ac:dyDescent="0.7">
      <c r="A23" s="19" t="s">
        <v>35</v>
      </c>
      <c r="B23" s="20"/>
      <c r="C23" s="20"/>
      <c r="D23" s="20"/>
      <c r="E23" s="20"/>
      <c r="F23" s="17" t="e">
        <f t="shared" ref="F23:F25" si="18">E23*100/D23</f>
        <v>#DIV/0!</v>
      </c>
      <c r="G23" s="17"/>
      <c r="H23" s="17"/>
      <c r="I23" s="17"/>
      <c r="J23" s="17"/>
      <c r="K23" s="1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>
        <f t="shared" si="4"/>
        <v>0</v>
      </c>
      <c r="W23" s="107">
        <f t="shared" si="5"/>
        <v>0</v>
      </c>
      <c r="X23" s="108" t="e">
        <f t="shared" si="1"/>
        <v>#DIV/0!</v>
      </c>
      <c r="Y23" s="157"/>
    </row>
    <row r="24" spans="1:25" x14ac:dyDescent="0.7">
      <c r="A24" s="19" t="s">
        <v>28</v>
      </c>
      <c r="B24" s="20"/>
      <c r="C24" s="20"/>
      <c r="D24" s="20"/>
      <c r="E24" s="20"/>
      <c r="F24" s="17" t="e">
        <f t="shared" si="18"/>
        <v>#DIV/0!</v>
      </c>
      <c r="G24" s="17"/>
      <c r="H24" s="17"/>
      <c r="I24" s="17"/>
      <c r="J24" s="17"/>
      <c r="K24" s="1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>
        <f t="shared" si="4"/>
        <v>0</v>
      </c>
      <c r="W24" s="107">
        <f t="shared" si="5"/>
        <v>0</v>
      </c>
      <c r="X24" s="108" t="e">
        <f t="shared" si="1"/>
        <v>#DIV/0!</v>
      </c>
      <c r="Y24" s="157"/>
    </row>
    <row r="25" spans="1:25" x14ac:dyDescent="0.7">
      <c r="A25" s="19" t="s">
        <v>29</v>
      </c>
      <c r="B25" s="25"/>
      <c r="C25" s="25"/>
      <c r="D25" s="20"/>
      <c r="E25" s="20"/>
      <c r="F25" s="17" t="e">
        <f t="shared" si="18"/>
        <v>#DIV/0!</v>
      </c>
      <c r="G25" s="17"/>
      <c r="H25" s="17"/>
      <c r="I25" s="17"/>
      <c r="J25" s="17"/>
      <c r="K25" s="1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>
        <f t="shared" si="4"/>
        <v>0</v>
      </c>
      <c r="W25" s="107">
        <f t="shared" si="5"/>
        <v>0</v>
      </c>
      <c r="X25" s="108" t="e">
        <f t="shared" si="1"/>
        <v>#DIV/0!</v>
      </c>
      <c r="Y25" s="157"/>
    </row>
    <row r="26" spans="1:25" x14ac:dyDescent="0.7">
      <c r="A26" s="12" t="s">
        <v>36</v>
      </c>
      <c r="B26" s="13">
        <f>SUM(B27:B29)</f>
        <v>0</v>
      </c>
      <c r="C26" s="13">
        <f t="shared" si="9"/>
        <v>0</v>
      </c>
      <c r="D26" s="13">
        <f t="shared" si="9"/>
        <v>0</v>
      </c>
      <c r="E26" s="13">
        <f t="shared" ref="E26" si="19">SUM(E27:E28)</f>
        <v>0</v>
      </c>
      <c r="F26" s="14" t="e">
        <f t="shared" si="11"/>
        <v>#DIV/0!</v>
      </c>
      <c r="G26" s="14">
        <f>C26-E26</f>
        <v>0</v>
      </c>
      <c r="H26" s="14">
        <f>G26*100/$C$6</f>
        <v>0</v>
      </c>
      <c r="I26" s="13">
        <v>349815</v>
      </c>
      <c r="J26" s="14" t="e">
        <f>I26/E26</f>
        <v>#DIV/0!</v>
      </c>
      <c r="K26" s="14"/>
      <c r="L26" s="105">
        <f t="shared" ref="L26:U26" si="20">SUM(L27:L28)</f>
        <v>0</v>
      </c>
      <c r="M26" s="105">
        <f t="shared" si="20"/>
        <v>0</v>
      </c>
      <c r="N26" s="105">
        <f t="shared" si="20"/>
        <v>0</v>
      </c>
      <c r="O26" s="105">
        <f t="shared" si="20"/>
        <v>0</v>
      </c>
      <c r="P26" s="105">
        <f t="shared" si="20"/>
        <v>0</v>
      </c>
      <c r="Q26" s="105">
        <f t="shared" si="20"/>
        <v>0</v>
      </c>
      <c r="R26" s="105">
        <f t="shared" si="20"/>
        <v>0</v>
      </c>
      <c r="S26" s="105">
        <f t="shared" si="20"/>
        <v>0</v>
      </c>
      <c r="T26" s="105">
        <f t="shared" si="20"/>
        <v>0</v>
      </c>
      <c r="U26" s="105">
        <f t="shared" si="20"/>
        <v>0</v>
      </c>
      <c r="V26" s="105">
        <f t="shared" si="4"/>
        <v>0</v>
      </c>
      <c r="W26" s="105">
        <f t="shared" si="5"/>
        <v>0</v>
      </c>
      <c r="X26" s="108" t="e">
        <f t="shared" si="1"/>
        <v>#DIV/0!</v>
      </c>
      <c r="Y26" s="157">
        <f>H26*31/100</f>
        <v>0</v>
      </c>
    </row>
    <row r="27" spans="1:25" x14ac:dyDescent="0.7">
      <c r="A27" s="19" t="s">
        <v>37</v>
      </c>
      <c r="B27" s="25"/>
      <c r="C27" s="25"/>
      <c r="D27" s="20"/>
      <c r="E27" s="20"/>
      <c r="F27" s="17" t="e">
        <f t="shared" ref="F27:F29" si="21">E27*100/D27</f>
        <v>#DIV/0!</v>
      </c>
      <c r="G27" s="17"/>
      <c r="H27" s="17"/>
      <c r="I27" s="17"/>
      <c r="J27" s="17"/>
      <c r="K27" s="1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>
        <f t="shared" si="4"/>
        <v>0</v>
      </c>
      <c r="W27" s="107">
        <f t="shared" si="5"/>
        <v>0</v>
      </c>
      <c r="X27" s="108" t="e">
        <f t="shared" si="1"/>
        <v>#DIV/0!</v>
      </c>
      <c r="Y27" s="157"/>
    </row>
    <row r="28" spans="1:25" x14ac:dyDescent="0.7">
      <c r="A28" s="19" t="s">
        <v>28</v>
      </c>
      <c r="B28" s="20"/>
      <c r="C28" s="20"/>
      <c r="D28" s="20"/>
      <c r="E28" s="20"/>
      <c r="F28" s="17" t="e">
        <f t="shared" si="21"/>
        <v>#DIV/0!</v>
      </c>
      <c r="G28" s="17"/>
      <c r="H28" s="17"/>
      <c r="I28" s="17"/>
      <c r="J28" s="17"/>
      <c r="K28" s="1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f t="shared" si="4"/>
        <v>0</v>
      </c>
      <c r="W28" s="107">
        <f t="shared" si="5"/>
        <v>0</v>
      </c>
      <c r="X28" s="108" t="e">
        <f t="shared" si="1"/>
        <v>#DIV/0!</v>
      </c>
      <c r="Y28" s="157"/>
    </row>
    <row r="29" spans="1:25" x14ac:dyDescent="0.7">
      <c r="A29" s="19" t="s">
        <v>29</v>
      </c>
      <c r="B29" s="20"/>
      <c r="C29" s="20"/>
      <c r="D29" s="20"/>
      <c r="E29" s="20"/>
      <c r="F29" s="17" t="e">
        <f t="shared" si="21"/>
        <v>#DIV/0!</v>
      </c>
      <c r="G29" s="17"/>
      <c r="H29" s="17"/>
      <c r="I29" s="17"/>
      <c r="J29" s="17"/>
      <c r="K29" s="1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>
        <f t="shared" si="4"/>
        <v>0</v>
      </c>
      <c r="W29" s="107">
        <f t="shared" si="5"/>
        <v>0</v>
      </c>
      <c r="X29" s="108" t="e">
        <f t="shared" si="1"/>
        <v>#DIV/0!</v>
      </c>
      <c r="Y29" s="157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4" workbookViewId="0">
      <selection activeCell="H8" sqref="H8"/>
    </sheetView>
  </sheetViews>
  <sheetFormatPr defaultColWidth="9" defaultRowHeight="24.6" x14ac:dyDescent="0.7"/>
  <cols>
    <col min="1" max="1" width="12.5" style="1" customWidth="1"/>
    <col min="2" max="5" width="5.796875" style="1" customWidth="1"/>
    <col min="6" max="6" width="6.5" style="1" customWidth="1"/>
    <col min="7" max="9" width="5.796875" style="1" customWidth="1"/>
    <col min="10" max="10" width="7" style="26" customWidth="1"/>
    <col min="11" max="11" width="4.296875" style="112" customWidth="1"/>
    <col min="12" max="25" width="4.296875" style="111" customWidth="1"/>
    <col min="26" max="16384" width="9" style="1"/>
  </cols>
  <sheetData>
    <row r="1" spans="1:26" x14ac:dyDescent="0.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152"/>
    </row>
    <row r="2" spans="1:26" x14ac:dyDescent="0.7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x14ac:dyDescent="0.7">
      <c r="A3" s="2" t="s">
        <v>52</v>
      </c>
      <c r="B3" s="2"/>
      <c r="C3" s="2"/>
      <c r="D3" s="2"/>
      <c r="E3" s="2"/>
      <c r="F3" s="2"/>
      <c r="G3" s="2"/>
      <c r="H3" s="2"/>
      <c r="I3" s="2"/>
      <c r="J3" s="3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152" t="s">
        <v>54</v>
      </c>
      <c r="Z3" s="1" t="s">
        <v>1</v>
      </c>
    </row>
    <row r="4" spans="1:26" x14ac:dyDescent="0.7">
      <c r="A4" s="35" t="s">
        <v>2</v>
      </c>
      <c r="B4" s="37" t="s">
        <v>3</v>
      </c>
      <c r="C4" s="38"/>
      <c r="D4" s="38"/>
      <c r="E4" s="38"/>
      <c r="F4" s="38"/>
      <c r="G4" s="38"/>
      <c r="H4" s="38"/>
      <c r="I4" s="38"/>
      <c r="J4" s="39"/>
      <c r="K4" s="101"/>
      <c r="L4" s="98" t="s">
        <v>4</v>
      </c>
      <c r="M4" s="99"/>
      <c r="N4" s="99"/>
      <c r="O4" s="99"/>
      <c r="P4" s="99"/>
      <c r="Q4" s="99"/>
      <c r="R4" s="99"/>
      <c r="S4" s="99"/>
      <c r="T4" s="99"/>
      <c r="U4" s="99"/>
      <c r="V4" s="100"/>
      <c r="W4" s="153" t="s">
        <v>5</v>
      </c>
      <c r="X4" s="154" t="s">
        <v>6</v>
      </c>
      <c r="Y4" s="154" t="s">
        <v>7</v>
      </c>
      <c r="Z4" s="32" t="s">
        <v>8</v>
      </c>
    </row>
    <row r="5" spans="1:26" s="6" customFormat="1" ht="111.6" x14ac:dyDescent="0.25">
      <c r="A5" s="3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5" t="s">
        <v>17</v>
      </c>
      <c r="K5" s="103"/>
      <c r="L5" s="102" t="s">
        <v>40</v>
      </c>
      <c r="M5" s="102" t="s">
        <v>41</v>
      </c>
      <c r="N5" s="102" t="s">
        <v>42</v>
      </c>
      <c r="O5" s="102" t="s">
        <v>43</v>
      </c>
      <c r="P5" s="102" t="s">
        <v>44</v>
      </c>
      <c r="Q5" s="102" t="s">
        <v>45</v>
      </c>
      <c r="R5" s="102" t="s">
        <v>18</v>
      </c>
      <c r="S5" s="102" t="s">
        <v>19</v>
      </c>
      <c r="T5" s="102" t="s">
        <v>20</v>
      </c>
      <c r="U5" s="102" t="s">
        <v>21</v>
      </c>
      <c r="V5" s="102" t="s">
        <v>22</v>
      </c>
      <c r="W5" s="155"/>
      <c r="X5" s="154"/>
      <c r="Y5" s="154"/>
      <c r="Z5" s="32"/>
    </row>
    <row r="6" spans="1:26" s="11" customFormat="1" x14ac:dyDescent="0.25">
      <c r="A6" s="7"/>
      <c r="B6" s="8">
        <f>B7+B14+B18+B22+B26</f>
        <v>7</v>
      </c>
      <c r="C6" s="8">
        <f t="shared" ref="C6:W6" si="0">C7+C14+C18+C22+C26</f>
        <v>8</v>
      </c>
      <c r="D6" s="8">
        <f t="shared" si="0"/>
        <v>7.2</v>
      </c>
      <c r="E6" s="8">
        <f t="shared" si="0"/>
        <v>3</v>
      </c>
      <c r="F6" s="83">
        <f>E6*100/D6</f>
        <v>41.666666666666664</v>
      </c>
      <c r="G6" s="83"/>
      <c r="H6" s="83">
        <f t="shared" si="0"/>
        <v>62.5</v>
      </c>
      <c r="I6" s="121">
        <f t="shared" si="0"/>
        <v>4604951</v>
      </c>
      <c r="J6" s="82" t="e">
        <f t="shared" si="0"/>
        <v>#DIV/0!</v>
      </c>
      <c r="K6" s="104"/>
      <c r="L6" s="104">
        <f t="shared" si="0"/>
        <v>0</v>
      </c>
      <c r="M6" s="104">
        <f t="shared" si="0"/>
        <v>0</v>
      </c>
      <c r="N6" s="104">
        <f t="shared" si="0"/>
        <v>0</v>
      </c>
      <c r="O6" s="104">
        <f t="shared" si="0"/>
        <v>0</v>
      </c>
      <c r="P6" s="104">
        <f t="shared" si="0"/>
        <v>0</v>
      </c>
      <c r="Q6" s="104">
        <f t="shared" si="0"/>
        <v>0</v>
      </c>
      <c r="R6" s="104">
        <f t="shared" si="0"/>
        <v>0</v>
      </c>
      <c r="S6" s="104">
        <f t="shared" si="0"/>
        <v>0</v>
      </c>
      <c r="T6" s="104">
        <f t="shared" si="0"/>
        <v>0</v>
      </c>
      <c r="U6" s="104">
        <f t="shared" si="0"/>
        <v>1</v>
      </c>
      <c r="V6" s="104">
        <f>SUM(L6:U6)</f>
        <v>1</v>
      </c>
      <c r="W6" s="104">
        <f t="shared" si="0"/>
        <v>4</v>
      </c>
      <c r="X6" s="156">
        <f t="shared" ref="X6:X29" si="1">100-F6</f>
        <v>58.333333333333336</v>
      </c>
      <c r="Y6" s="103">
        <f>SUM(Y7:Y29)</f>
        <v>19.375</v>
      </c>
      <c r="Z6" s="10">
        <f>SUM(Z7:Z29)</f>
        <v>0</v>
      </c>
    </row>
    <row r="7" spans="1:26" x14ac:dyDescent="0.7">
      <c r="A7" s="12" t="s">
        <v>23</v>
      </c>
      <c r="B7" s="13">
        <f>SUM(B8:B13)</f>
        <v>7</v>
      </c>
      <c r="C7" s="13">
        <f t="shared" ref="C7:D7" si="2">SUM(C8:C13)</f>
        <v>8</v>
      </c>
      <c r="D7" s="13">
        <f t="shared" si="2"/>
        <v>7.2</v>
      </c>
      <c r="E7" s="13">
        <f t="shared" ref="E7:U7" si="3">SUM(E8:E12)</f>
        <v>3</v>
      </c>
      <c r="F7" s="85">
        <f>E7*100/C7</f>
        <v>37.5</v>
      </c>
      <c r="G7" s="84">
        <f>C7-E7</f>
        <v>5</v>
      </c>
      <c r="H7" s="85">
        <f>G7*100/$C$6</f>
        <v>62.5</v>
      </c>
      <c r="I7" s="123">
        <v>1866977</v>
      </c>
      <c r="J7" s="124">
        <f>I7/E7</f>
        <v>622325.66666666663</v>
      </c>
      <c r="K7" s="106"/>
      <c r="L7" s="105">
        <f>SUM(L8:L12)</f>
        <v>0</v>
      </c>
      <c r="M7" s="105"/>
      <c r="N7" s="105"/>
      <c r="O7" s="105"/>
      <c r="P7" s="105"/>
      <c r="Q7" s="105"/>
      <c r="R7" s="105"/>
      <c r="S7" s="105">
        <f t="shared" si="3"/>
        <v>0</v>
      </c>
      <c r="T7" s="105">
        <f t="shared" si="3"/>
        <v>0</v>
      </c>
      <c r="U7" s="105">
        <f t="shared" si="3"/>
        <v>1</v>
      </c>
      <c r="V7" s="105">
        <f t="shared" ref="V7:V29" si="4">SUM(L7:U7)</f>
        <v>1</v>
      </c>
      <c r="W7" s="105">
        <f t="shared" ref="W7:W29" si="5">V7+E7</f>
        <v>4</v>
      </c>
      <c r="X7" s="108">
        <f t="shared" si="1"/>
        <v>62.5</v>
      </c>
      <c r="Y7" s="157">
        <f>H7*31/100</f>
        <v>19.375</v>
      </c>
    </row>
    <row r="8" spans="1:26" x14ac:dyDescent="0.7">
      <c r="A8" s="19" t="s">
        <v>24</v>
      </c>
      <c r="B8" s="20"/>
      <c r="C8" s="20"/>
      <c r="D8" s="20"/>
      <c r="E8" s="20"/>
      <c r="F8" s="87" t="e">
        <f>E8*100/D8</f>
        <v>#DIV/0!</v>
      </c>
      <c r="G8" s="135"/>
      <c r="H8" s="88"/>
      <c r="I8" s="135"/>
      <c r="J8" s="88"/>
      <c r="K8" s="108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>
        <f t="shared" si="4"/>
        <v>0</v>
      </c>
      <c r="W8" s="107">
        <f t="shared" si="5"/>
        <v>0</v>
      </c>
      <c r="X8" s="108" t="e">
        <f t="shared" si="1"/>
        <v>#DIV/0!</v>
      </c>
      <c r="Y8" s="157"/>
    </row>
    <row r="9" spans="1:26" x14ac:dyDescent="0.7">
      <c r="A9" s="19" t="s">
        <v>25</v>
      </c>
      <c r="B9" s="21"/>
      <c r="C9" s="21"/>
      <c r="D9" s="20"/>
      <c r="E9" s="21"/>
      <c r="F9" s="87" t="e">
        <f t="shared" ref="F9:F13" si="6">E9*100/D9</f>
        <v>#DIV/0!</v>
      </c>
      <c r="G9" s="135"/>
      <c r="H9" s="88"/>
      <c r="I9" s="135"/>
      <c r="J9" s="88"/>
      <c r="K9" s="108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>
        <f t="shared" si="4"/>
        <v>0</v>
      </c>
      <c r="W9" s="107">
        <f t="shared" si="5"/>
        <v>0</v>
      </c>
      <c r="X9" s="108" t="e">
        <f t="shared" si="1"/>
        <v>#DIV/0!</v>
      </c>
      <c r="Y9" s="157"/>
    </row>
    <row r="10" spans="1:26" x14ac:dyDescent="0.7">
      <c r="A10" s="19" t="s">
        <v>26</v>
      </c>
      <c r="B10" s="22">
        <v>7</v>
      </c>
      <c r="C10" s="22">
        <v>8</v>
      </c>
      <c r="D10" s="20">
        <f>+C10*0.9</f>
        <v>7.2</v>
      </c>
      <c r="E10" s="22">
        <v>3</v>
      </c>
      <c r="F10" s="87">
        <f t="shared" si="6"/>
        <v>41.666666666666664</v>
      </c>
      <c r="G10" s="135">
        <f t="shared" ref="G10" si="7">C10-E10</f>
        <v>5</v>
      </c>
      <c r="H10" s="88">
        <f>G10*100/C10</f>
        <v>62.5</v>
      </c>
      <c r="I10" s="109">
        <v>175364</v>
      </c>
      <c r="J10" s="88">
        <f t="shared" ref="J10" si="8">I10/E10</f>
        <v>58454.666666666664</v>
      </c>
      <c r="K10" s="108"/>
      <c r="L10" s="107"/>
      <c r="M10" s="107">
        <v>2</v>
      </c>
      <c r="N10" s="107">
        <v>1</v>
      </c>
      <c r="O10" s="107">
        <v>1</v>
      </c>
      <c r="P10" s="107"/>
      <c r="Q10" s="107"/>
      <c r="R10" s="107"/>
      <c r="S10" s="107"/>
      <c r="T10" s="107"/>
      <c r="U10" s="107">
        <v>1</v>
      </c>
      <c r="V10" s="107">
        <f t="shared" si="4"/>
        <v>5</v>
      </c>
      <c r="W10" s="107">
        <f t="shared" si="5"/>
        <v>8</v>
      </c>
      <c r="X10" s="108">
        <f t="shared" si="1"/>
        <v>58.333333333333336</v>
      </c>
      <c r="Y10" s="157"/>
    </row>
    <row r="11" spans="1:26" x14ac:dyDescent="0.7">
      <c r="A11" s="19" t="s">
        <v>27</v>
      </c>
      <c r="B11" s="22"/>
      <c r="C11" s="22"/>
      <c r="D11" s="20"/>
      <c r="E11" s="22"/>
      <c r="F11" s="17" t="e">
        <f t="shared" si="6"/>
        <v>#DIV/0!</v>
      </c>
      <c r="G11" s="17"/>
      <c r="H11" s="17"/>
      <c r="I11" s="17"/>
      <c r="J11" s="17"/>
      <c r="K11" s="108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>
        <f t="shared" si="4"/>
        <v>0</v>
      </c>
      <c r="W11" s="107">
        <f t="shared" si="5"/>
        <v>0</v>
      </c>
      <c r="X11" s="108" t="e">
        <f t="shared" si="1"/>
        <v>#DIV/0!</v>
      </c>
      <c r="Y11" s="157"/>
    </row>
    <row r="12" spans="1:26" x14ac:dyDescent="0.7">
      <c r="A12" s="19" t="s">
        <v>28</v>
      </c>
      <c r="B12" s="20"/>
      <c r="C12" s="20"/>
      <c r="D12" s="20"/>
      <c r="E12" s="20"/>
      <c r="F12" s="17" t="e">
        <f t="shared" si="6"/>
        <v>#DIV/0!</v>
      </c>
      <c r="G12" s="17"/>
      <c r="H12" s="17"/>
      <c r="I12" s="17"/>
      <c r="J12" s="17"/>
      <c r="K12" s="108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>
        <f t="shared" si="4"/>
        <v>0</v>
      </c>
      <c r="W12" s="107">
        <f t="shared" si="5"/>
        <v>0</v>
      </c>
      <c r="X12" s="108" t="e">
        <f t="shared" si="1"/>
        <v>#DIV/0!</v>
      </c>
      <c r="Y12" s="157"/>
    </row>
    <row r="13" spans="1:26" x14ac:dyDescent="0.7">
      <c r="A13" s="19" t="s">
        <v>29</v>
      </c>
      <c r="B13" s="20"/>
      <c r="C13" s="20"/>
      <c r="D13" s="20"/>
      <c r="E13" s="20"/>
      <c r="F13" s="17" t="e">
        <f t="shared" si="6"/>
        <v>#DIV/0!</v>
      </c>
      <c r="G13" s="17"/>
      <c r="H13" s="17"/>
      <c r="I13" s="17"/>
      <c r="J13" s="17"/>
      <c r="K13" s="108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>
        <f t="shared" si="4"/>
        <v>0</v>
      </c>
      <c r="W13" s="107">
        <f t="shared" si="5"/>
        <v>0</v>
      </c>
      <c r="X13" s="108" t="e">
        <f t="shared" si="1"/>
        <v>#DIV/0!</v>
      </c>
      <c r="Y13" s="157"/>
    </row>
    <row r="14" spans="1:26" x14ac:dyDescent="0.7">
      <c r="A14" s="12" t="s">
        <v>30</v>
      </c>
      <c r="B14" s="13">
        <f>SUM(B15:B17)</f>
        <v>0</v>
      </c>
      <c r="C14" s="13">
        <f t="shared" ref="C14:D26" si="9">B14*80/100</f>
        <v>0</v>
      </c>
      <c r="D14" s="13">
        <f t="shared" ref="D14:U14" si="10">SUM(D15:D16)</f>
        <v>0</v>
      </c>
      <c r="E14" s="13">
        <f t="shared" si="10"/>
        <v>0</v>
      </c>
      <c r="F14" s="14" t="e">
        <f t="shared" ref="F14:F26" si="11">E14*100/C14</f>
        <v>#DIV/0!</v>
      </c>
      <c r="G14" s="14">
        <f>C14-E14</f>
        <v>0</v>
      </c>
      <c r="H14" s="14">
        <f>G14*100/$C$6</f>
        <v>0</v>
      </c>
      <c r="I14" s="15">
        <v>1471907</v>
      </c>
      <c r="J14" s="23" t="e">
        <f>I14/E14</f>
        <v>#DIV/0!</v>
      </c>
      <c r="K14" s="110"/>
      <c r="L14" s="105">
        <f t="shared" si="10"/>
        <v>0</v>
      </c>
      <c r="M14" s="105">
        <f t="shared" si="10"/>
        <v>0</v>
      </c>
      <c r="N14" s="105">
        <f t="shared" si="10"/>
        <v>0</v>
      </c>
      <c r="O14" s="105">
        <f t="shared" si="10"/>
        <v>0</v>
      </c>
      <c r="P14" s="105">
        <f t="shared" si="10"/>
        <v>0</v>
      </c>
      <c r="Q14" s="105">
        <f t="shared" si="10"/>
        <v>0</v>
      </c>
      <c r="R14" s="105">
        <f t="shared" si="10"/>
        <v>0</v>
      </c>
      <c r="S14" s="105">
        <f t="shared" si="10"/>
        <v>0</v>
      </c>
      <c r="T14" s="105">
        <f t="shared" si="10"/>
        <v>0</v>
      </c>
      <c r="U14" s="105">
        <f t="shared" si="10"/>
        <v>0</v>
      </c>
      <c r="V14" s="105">
        <f t="shared" si="4"/>
        <v>0</v>
      </c>
      <c r="W14" s="105">
        <f t="shared" si="5"/>
        <v>0</v>
      </c>
      <c r="X14" s="108" t="e">
        <f t="shared" si="1"/>
        <v>#DIV/0!</v>
      </c>
      <c r="Y14" s="157">
        <f>H14*31/100</f>
        <v>0</v>
      </c>
    </row>
    <row r="15" spans="1:26" x14ac:dyDescent="0.7">
      <c r="A15" s="19" t="s">
        <v>31</v>
      </c>
      <c r="B15" s="20"/>
      <c r="C15" s="20"/>
      <c r="D15" s="20"/>
      <c r="E15" s="20"/>
      <c r="F15" s="17" t="e">
        <f t="shared" ref="F15:F17" si="12">E15*100/D15</f>
        <v>#DIV/0!</v>
      </c>
      <c r="G15" s="17"/>
      <c r="H15" s="17"/>
      <c r="I15" s="17"/>
      <c r="J15" s="17"/>
      <c r="K15" s="108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>
        <f t="shared" si="4"/>
        <v>0</v>
      </c>
      <c r="W15" s="107">
        <f t="shared" si="5"/>
        <v>0</v>
      </c>
      <c r="X15" s="108" t="e">
        <f t="shared" si="1"/>
        <v>#DIV/0!</v>
      </c>
      <c r="Y15" s="157"/>
    </row>
    <row r="16" spans="1:26" x14ac:dyDescent="0.7">
      <c r="A16" s="19" t="s">
        <v>28</v>
      </c>
      <c r="B16" s="20"/>
      <c r="C16" s="20"/>
      <c r="D16" s="20"/>
      <c r="E16" s="20"/>
      <c r="F16" s="17" t="e">
        <f t="shared" si="12"/>
        <v>#DIV/0!</v>
      </c>
      <c r="G16" s="17"/>
      <c r="H16" s="17"/>
      <c r="I16" s="17"/>
      <c r="J16" s="17"/>
      <c r="K16" s="108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>
        <f t="shared" si="4"/>
        <v>0</v>
      </c>
      <c r="W16" s="107">
        <f t="shared" si="5"/>
        <v>0</v>
      </c>
      <c r="X16" s="108" t="e">
        <f t="shared" si="1"/>
        <v>#DIV/0!</v>
      </c>
      <c r="Y16" s="157"/>
    </row>
    <row r="17" spans="1:25" x14ac:dyDescent="0.7">
      <c r="A17" s="19" t="s">
        <v>29</v>
      </c>
      <c r="B17" s="20"/>
      <c r="C17" s="20"/>
      <c r="D17" s="20"/>
      <c r="E17" s="20"/>
      <c r="F17" s="17" t="e">
        <f t="shared" si="12"/>
        <v>#DIV/0!</v>
      </c>
      <c r="G17" s="17"/>
      <c r="H17" s="17"/>
      <c r="I17" s="17"/>
      <c r="J17" s="17"/>
      <c r="K17" s="108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>
        <f t="shared" si="4"/>
        <v>0</v>
      </c>
      <c r="W17" s="107">
        <f t="shared" si="5"/>
        <v>0</v>
      </c>
      <c r="X17" s="108" t="e">
        <f t="shared" si="1"/>
        <v>#DIV/0!</v>
      </c>
      <c r="Y17" s="157"/>
    </row>
    <row r="18" spans="1:25" x14ac:dyDescent="0.7">
      <c r="A18" s="12" t="s">
        <v>32</v>
      </c>
      <c r="B18" s="13">
        <f>SUM(B19:B21)</f>
        <v>0</v>
      </c>
      <c r="C18" s="13">
        <f t="shared" si="9"/>
        <v>0</v>
      </c>
      <c r="D18" s="13">
        <f t="shared" si="9"/>
        <v>0</v>
      </c>
      <c r="E18" s="13">
        <f t="shared" ref="E18" si="13">SUM(E19:E20)</f>
        <v>0</v>
      </c>
      <c r="F18" s="14" t="e">
        <f t="shared" si="11"/>
        <v>#DIV/0!</v>
      </c>
      <c r="G18" s="14">
        <f>C18-E18</f>
        <v>0</v>
      </c>
      <c r="H18" s="14">
        <f>G18*100/$C$6</f>
        <v>0</v>
      </c>
      <c r="I18" s="13">
        <v>538416</v>
      </c>
      <c r="J18" s="14" t="e">
        <f>I18/E18</f>
        <v>#DIV/0!</v>
      </c>
      <c r="K18" s="106"/>
      <c r="L18" s="105">
        <f t="shared" ref="L18:U18" si="14">SUM(L19:L20)</f>
        <v>0</v>
      </c>
      <c r="M18" s="105">
        <f t="shared" si="14"/>
        <v>0</v>
      </c>
      <c r="N18" s="105">
        <f t="shared" si="14"/>
        <v>0</v>
      </c>
      <c r="O18" s="105">
        <f t="shared" si="14"/>
        <v>0</v>
      </c>
      <c r="P18" s="105">
        <f t="shared" si="14"/>
        <v>0</v>
      </c>
      <c r="Q18" s="105">
        <f t="shared" si="14"/>
        <v>0</v>
      </c>
      <c r="R18" s="105">
        <f t="shared" si="14"/>
        <v>0</v>
      </c>
      <c r="S18" s="105">
        <f t="shared" si="14"/>
        <v>0</v>
      </c>
      <c r="T18" s="105">
        <f t="shared" si="14"/>
        <v>0</v>
      </c>
      <c r="U18" s="105">
        <f t="shared" si="14"/>
        <v>0</v>
      </c>
      <c r="V18" s="105">
        <f t="shared" si="4"/>
        <v>0</v>
      </c>
      <c r="W18" s="105">
        <f t="shared" si="5"/>
        <v>0</v>
      </c>
      <c r="X18" s="108" t="e">
        <f t="shared" si="1"/>
        <v>#DIV/0!</v>
      </c>
      <c r="Y18" s="157">
        <f>H18*31/100</f>
        <v>0</v>
      </c>
    </row>
    <row r="19" spans="1:25" x14ac:dyDescent="0.7">
      <c r="A19" s="19" t="s">
        <v>33</v>
      </c>
      <c r="B19" s="24"/>
      <c r="C19" s="24"/>
      <c r="D19" s="20"/>
      <c r="E19" s="20"/>
      <c r="F19" s="17" t="e">
        <f t="shared" ref="F19:F21" si="15">E19*100/D19</f>
        <v>#DIV/0!</v>
      </c>
      <c r="G19" s="17"/>
      <c r="H19" s="17"/>
      <c r="I19" s="17"/>
      <c r="J19" s="17"/>
      <c r="K19" s="108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>
        <f t="shared" si="4"/>
        <v>0</v>
      </c>
      <c r="W19" s="107">
        <f t="shared" si="5"/>
        <v>0</v>
      </c>
      <c r="X19" s="108" t="e">
        <f t="shared" si="1"/>
        <v>#DIV/0!</v>
      </c>
      <c r="Y19" s="157"/>
    </row>
    <row r="20" spans="1:25" x14ac:dyDescent="0.7">
      <c r="A20" s="19" t="s">
        <v>28</v>
      </c>
      <c r="B20" s="20"/>
      <c r="C20" s="20"/>
      <c r="D20" s="20"/>
      <c r="E20" s="20"/>
      <c r="F20" s="17" t="e">
        <f t="shared" si="15"/>
        <v>#DIV/0!</v>
      </c>
      <c r="G20" s="17"/>
      <c r="H20" s="17"/>
      <c r="I20" s="17"/>
      <c r="J20" s="17"/>
      <c r="K20" s="108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>
        <f t="shared" si="4"/>
        <v>0</v>
      </c>
      <c r="W20" s="107">
        <f t="shared" si="5"/>
        <v>0</v>
      </c>
      <c r="X20" s="108" t="e">
        <f t="shared" si="1"/>
        <v>#DIV/0!</v>
      </c>
      <c r="Y20" s="157"/>
    </row>
    <row r="21" spans="1:25" x14ac:dyDescent="0.7">
      <c r="A21" s="19" t="s">
        <v>29</v>
      </c>
      <c r="B21" s="24"/>
      <c r="C21" s="24"/>
      <c r="D21" s="20"/>
      <c r="E21" s="20"/>
      <c r="F21" s="17" t="e">
        <f t="shared" si="15"/>
        <v>#DIV/0!</v>
      </c>
      <c r="G21" s="17"/>
      <c r="H21" s="17"/>
      <c r="I21" s="17"/>
      <c r="J21" s="17"/>
      <c r="K21" s="108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>
        <f t="shared" si="4"/>
        <v>0</v>
      </c>
      <c r="W21" s="107">
        <f t="shared" si="5"/>
        <v>0</v>
      </c>
      <c r="X21" s="108" t="e">
        <f t="shared" si="1"/>
        <v>#DIV/0!</v>
      </c>
      <c r="Y21" s="157"/>
    </row>
    <row r="22" spans="1:25" x14ac:dyDescent="0.7">
      <c r="A22" s="12" t="s">
        <v>34</v>
      </c>
      <c r="B22" s="13">
        <f>SUM(B23:B25)</f>
        <v>0</v>
      </c>
      <c r="C22" s="13">
        <f>B22*80/100</f>
        <v>0</v>
      </c>
      <c r="D22" s="13">
        <f t="shared" si="9"/>
        <v>0</v>
      </c>
      <c r="E22" s="13">
        <f t="shared" ref="E22" si="16">SUM(E23:E24)</f>
        <v>0</v>
      </c>
      <c r="F22" s="14" t="e">
        <f t="shared" si="11"/>
        <v>#DIV/0!</v>
      </c>
      <c r="G22" s="14">
        <f>C22-E22</f>
        <v>0</v>
      </c>
      <c r="H22" s="14">
        <f>G22*100/$C$6</f>
        <v>0</v>
      </c>
      <c r="I22" s="13">
        <v>377836</v>
      </c>
      <c r="J22" s="14" t="e">
        <f>I22/E22</f>
        <v>#DIV/0!</v>
      </c>
      <c r="K22" s="106"/>
      <c r="L22" s="105">
        <f t="shared" ref="L22:U22" si="17">SUM(L23:L24)</f>
        <v>0</v>
      </c>
      <c r="M22" s="105">
        <f t="shared" si="17"/>
        <v>0</v>
      </c>
      <c r="N22" s="105">
        <f t="shared" si="17"/>
        <v>0</v>
      </c>
      <c r="O22" s="105">
        <f t="shared" si="17"/>
        <v>0</v>
      </c>
      <c r="P22" s="105">
        <f t="shared" si="17"/>
        <v>0</v>
      </c>
      <c r="Q22" s="105">
        <f t="shared" si="17"/>
        <v>0</v>
      </c>
      <c r="R22" s="105">
        <f t="shared" si="17"/>
        <v>0</v>
      </c>
      <c r="S22" s="105">
        <f t="shared" si="17"/>
        <v>0</v>
      </c>
      <c r="T22" s="105">
        <f t="shared" si="17"/>
        <v>0</v>
      </c>
      <c r="U22" s="105">
        <f t="shared" si="17"/>
        <v>0</v>
      </c>
      <c r="V22" s="105">
        <f t="shared" si="4"/>
        <v>0</v>
      </c>
      <c r="W22" s="105">
        <f t="shared" si="5"/>
        <v>0</v>
      </c>
      <c r="X22" s="108" t="e">
        <f t="shared" si="1"/>
        <v>#DIV/0!</v>
      </c>
      <c r="Y22" s="157">
        <f>H22*31/100</f>
        <v>0</v>
      </c>
    </row>
    <row r="23" spans="1:25" x14ac:dyDescent="0.7">
      <c r="A23" s="19" t="s">
        <v>35</v>
      </c>
      <c r="B23" s="20"/>
      <c r="C23" s="20"/>
      <c r="D23" s="20"/>
      <c r="E23" s="20"/>
      <c r="F23" s="17" t="e">
        <f t="shared" ref="F23:F25" si="18">E23*100/D23</f>
        <v>#DIV/0!</v>
      </c>
      <c r="G23" s="17"/>
      <c r="H23" s="17"/>
      <c r="I23" s="17"/>
      <c r="J23" s="17"/>
      <c r="K23" s="108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>
        <f t="shared" si="4"/>
        <v>0</v>
      </c>
      <c r="W23" s="107">
        <f t="shared" si="5"/>
        <v>0</v>
      </c>
      <c r="X23" s="108" t="e">
        <f t="shared" si="1"/>
        <v>#DIV/0!</v>
      </c>
      <c r="Y23" s="157"/>
    </row>
    <row r="24" spans="1:25" x14ac:dyDescent="0.7">
      <c r="A24" s="19" t="s">
        <v>28</v>
      </c>
      <c r="B24" s="20"/>
      <c r="C24" s="20"/>
      <c r="D24" s="20"/>
      <c r="E24" s="20"/>
      <c r="F24" s="17" t="e">
        <f t="shared" si="18"/>
        <v>#DIV/0!</v>
      </c>
      <c r="G24" s="17"/>
      <c r="H24" s="17"/>
      <c r="I24" s="17"/>
      <c r="J24" s="17"/>
      <c r="K24" s="108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>
        <f t="shared" si="4"/>
        <v>0</v>
      </c>
      <c r="W24" s="107">
        <f t="shared" si="5"/>
        <v>0</v>
      </c>
      <c r="X24" s="108" t="e">
        <f t="shared" si="1"/>
        <v>#DIV/0!</v>
      </c>
      <c r="Y24" s="157"/>
    </row>
    <row r="25" spans="1:25" x14ac:dyDescent="0.7">
      <c r="A25" s="19" t="s">
        <v>29</v>
      </c>
      <c r="B25" s="25"/>
      <c r="C25" s="25"/>
      <c r="D25" s="20"/>
      <c r="E25" s="20"/>
      <c r="F25" s="17" t="e">
        <f t="shared" si="18"/>
        <v>#DIV/0!</v>
      </c>
      <c r="G25" s="17"/>
      <c r="H25" s="17"/>
      <c r="I25" s="17"/>
      <c r="J25" s="17"/>
      <c r="K25" s="108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>
        <f t="shared" si="4"/>
        <v>0</v>
      </c>
      <c r="W25" s="107">
        <f t="shared" si="5"/>
        <v>0</v>
      </c>
      <c r="X25" s="108" t="e">
        <f t="shared" si="1"/>
        <v>#DIV/0!</v>
      </c>
      <c r="Y25" s="157"/>
    </row>
    <row r="26" spans="1:25" x14ac:dyDescent="0.7">
      <c r="A26" s="12" t="s">
        <v>36</v>
      </c>
      <c r="B26" s="13">
        <f>SUM(B27:B29)</f>
        <v>0</v>
      </c>
      <c r="C26" s="13">
        <f t="shared" si="9"/>
        <v>0</v>
      </c>
      <c r="D26" s="13">
        <f t="shared" si="9"/>
        <v>0</v>
      </c>
      <c r="E26" s="13">
        <f t="shared" ref="E26" si="19">SUM(E27:E28)</f>
        <v>0</v>
      </c>
      <c r="F26" s="14" t="e">
        <f t="shared" si="11"/>
        <v>#DIV/0!</v>
      </c>
      <c r="G26" s="14">
        <f>C26-E26</f>
        <v>0</v>
      </c>
      <c r="H26" s="14">
        <f>G26*100/$C$6</f>
        <v>0</v>
      </c>
      <c r="I26" s="13">
        <v>349815</v>
      </c>
      <c r="J26" s="14" t="e">
        <f>I26/E26</f>
        <v>#DIV/0!</v>
      </c>
      <c r="K26" s="106"/>
      <c r="L26" s="105">
        <f t="shared" ref="L26:U26" si="20">SUM(L27:L28)</f>
        <v>0</v>
      </c>
      <c r="M26" s="105">
        <f t="shared" si="20"/>
        <v>0</v>
      </c>
      <c r="N26" s="105">
        <f t="shared" si="20"/>
        <v>0</v>
      </c>
      <c r="O26" s="105">
        <f t="shared" si="20"/>
        <v>0</v>
      </c>
      <c r="P26" s="105">
        <f t="shared" si="20"/>
        <v>0</v>
      </c>
      <c r="Q26" s="105">
        <f t="shared" si="20"/>
        <v>0</v>
      </c>
      <c r="R26" s="105">
        <f t="shared" si="20"/>
        <v>0</v>
      </c>
      <c r="S26" s="105">
        <f t="shared" si="20"/>
        <v>0</v>
      </c>
      <c r="T26" s="105">
        <f t="shared" si="20"/>
        <v>0</v>
      </c>
      <c r="U26" s="105">
        <f t="shared" si="20"/>
        <v>0</v>
      </c>
      <c r="V26" s="105">
        <f t="shared" si="4"/>
        <v>0</v>
      </c>
      <c r="W26" s="105">
        <f t="shared" si="5"/>
        <v>0</v>
      </c>
      <c r="X26" s="108" t="e">
        <f t="shared" si="1"/>
        <v>#DIV/0!</v>
      </c>
      <c r="Y26" s="157">
        <f>H26*31/100</f>
        <v>0</v>
      </c>
    </row>
    <row r="27" spans="1:25" x14ac:dyDescent="0.7">
      <c r="A27" s="19" t="s">
        <v>37</v>
      </c>
      <c r="B27" s="25"/>
      <c r="C27" s="25"/>
      <c r="D27" s="20"/>
      <c r="E27" s="20"/>
      <c r="F27" s="17" t="e">
        <f t="shared" ref="F27:F29" si="21">E27*100/D27</f>
        <v>#DIV/0!</v>
      </c>
      <c r="G27" s="17"/>
      <c r="H27" s="17"/>
      <c r="I27" s="17"/>
      <c r="J27" s="17"/>
      <c r="K27" s="108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>
        <f t="shared" si="4"/>
        <v>0</v>
      </c>
      <c r="W27" s="107">
        <f t="shared" si="5"/>
        <v>0</v>
      </c>
      <c r="X27" s="108" t="e">
        <f t="shared" si="1"/>
        <v>#DIV/0!</v>
      </c>
      <c r="Y27" s="157"/>
    </row>
    <row r="28" spans="1:25" x14ac:dyDescent="0.7">
      <c r="A28" s="19" t="s">
        <v>28</v>
      </c>
      <c r="B28" s="20"/>
      <c r="C28" s="20"/>
      <c r="D28" s="20"/>
      <c r="E28" s="20"/>
      <c r="F28" s="17" t="e">
        <f t="shared" si="21"/>
        <v>#DIV/0!</v>
      </c>
      <c r="G28" s="17"/>
      <c r="H28" s="17"/>
      <c r="I28" s="17"/>
      <c r="J28" s="17"/>
      <c r="K28" s="108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f t="shared" si="4"/>
        <v>0</v>
      </c>
      <c r="W28" s="107">
        <f t="shared" si="5"/>
        <v>0</v>
      </c>
      <c r="X28" s="108" t="e">
        <f t="shared" si="1"/>
        <v>#DIV/0!</v>
      </c>
      <c r="Y28" s="157"/>
    </row>
    <row r="29" spans="1:25" x14ac:dyDescent="0.7">
      <c r="A29" s="19" t="s">
        <v>29</v>
      </c>
      <c r="B29" s="20"/>
      <c r="C29" s="20"/>
      <c r="D29" s="20"/>
      <c r="E29" s="20"/>
      <c r="F29" s="17" t="e">
        <f t="shared" si="21"/>
        <v>#DIV/0!</v>
      </c>
      <c r="G29" s="17"/>
      <c r="H29" s="17"/>
      <c r="I29" s="17"/>
      <c r="J29" s="17"/>
      <c r="K29" s="108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>
        <f t="shared" si="4"/>
        <v>0</v>
      </c>
      <c r="W29" s="107">
        <f t="shared" si="5"/>
        <v>0</v>
      </c>
      <c r="X29" s="108" t="e">
        <f t="shared" si="1"/>
        <v>#DIV/0!</v>
      </c>
      <c r="Y29" s="157"/>
    </row>
  </sheetData>
  <mergeCells count="9">
    <mergeCell ref="X4:X5"/>
    <mergeCell ref="Y4:Y5"/>
    <mergeCell ref="Z4:Z5"/>
    <mergeCell ref="A1:W1"/>
    <mergeCell ref="A2:W2"/>
    <mergeCell ref="A4:A5"/>
    <mergeCell ref="B4:J4"/>
    <mergeCell ref="L4:V4"/>
    <mergeCell ref="W4:W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เภสัชกร</vt:lpstr>
      <vt:lpstr>พยาบาลวิชาชีพ</vt:lpstr>
      <vt:lpstr>นักกายภาพบำบัด</vt:lpstr>
      <vt:lpstr>นักรังสีการแพทย์</vt:lpstr>
      <vt:lpstr>จพ.ทันตสาธารณสุข</vt:lpstr>
      <vt:lpstr>จพ.เภสัชกรรม</vt:lpstr>
      <vt:lpstr>จพ.วิทยาศาสตร์การแพทย์</vt:lpstr>
      <vt:lpstr>จพ.เวชสถิติ</vt:lpstr>
      <vt:lpstr>จพ.ทันตสาธารณสุข!Print_Area</vt:lpstr>
      <vt:lpstr>จพ.เภสัชกรรม!Print_Area</vt:lpstr>
      <vt:lpstr>จพ.วิทยาศาสตร์การแพทย์!Print_Area</vt:lpstr>
      <vt:lpstr>จพ.เวชสถิติ!Print_Area</vt:lpstr>
      <vt:lpstr>นักกายภาพบำบัด!Print_Area</vt:lpstr>
      <vt:lpstr>นักรังสีการแพทย์!Print_Area</vt:lpstr>
      <vt:lpstr>พยาบาลวิชาชีพ!Print_Area</vt:lpstr>
      <vt:lpstr>เภสัชกร!Print_Area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Chutima</dc:creator>
  <cp:lastModifiedBy>chief_person</cp:lastModifiedBy>
  <cp:lastPrinted>2020-03-10T11:03:18Z</cp:lastPrinted>
  <dcterms:created xsi:type="dcterms:W3CDTF">2020-03-03T03:24:11Z</dcterms:created>
  <dcterms:modified xsi:type="dcterms:W3CDTF">2020-03-10T11:03:31Z</dcterms:modified>
</cp:coreProperties>
</file>